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DA6E634-7434-434F-BB39-A4D2FC72AE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シート" sheetId="1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8" i="3" l="1"/>
  <c r="X28" i="3"/>
  <c r="Y28" i="3"/>
  <c r="V28" i="3"/>
  <c r="Y28" i="1"/>
  <c r="X28" i="1"/>
  <c r="W28" i="1"/>
  <c r="V28" i="1"/>
  <c r="J13" i="1"/>
  <c r="J12" i="1"/>
  <c r="L8" i="1"/>
  <c r="L9" i="1"/>
  <c r="J11" i="1"/>
  <c r="J10" i="1"/>
  <c r="J9" i="1"/>
  <c r="J8" i="1"/>
  <c r="U22" i="1" l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AA10" i="3" s="1"/>
  <c r="U9" i="3"/>
  <c r="AA9" i="3" s="1"/>
  <c r="U8" i="3"/>
  <c r="AA8" i="3" s="1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R23" i="3"/>
  <c r="G23" i="3"/>
  <c r="K8" i="1"/>
  <c r="R23" i="1"/>
  <c r="G23" i="1"/>
  <c r="AA22" i="3"/>
  <c r="W22" i="3"/>
  <c r="V22" i="3"/>
  <c r="X22" i="3" s="1"/>
  <c r="Y22" i="3" s="1"/>
  <c r="L22" i="3"/>
  <c r="K22" i="3"/>
  <c r="M22" i="3" s="1"/>
  <c r="N22" i="3" s="1"/>
  <c r="AA21" i="3"/>
  <c r="W21" i="3"/>
  <c r="V21" i="3"/>
  <c r="X21" i="3" s="1"/>
  <c r="Y21" i="3" s="1"/>
  <c r="M21" i="3"/>
  <c r="N21" i="3" s="1"/>
  <c r="L21" i="3"/>
  <c r="K21" i="3"/>
  <c r="AA20" i="3"/>
  <c r="X20" i="3"/>
  <c r="Y20" i="3" s="1"/>
  <c r="W20" i="3"/>
  <c r="V20" i="3"/>
  <c r="M20" i="3"/>
  <c r="N20" i="3" s="1"/>
  <c r="L20" i="3"/>
  <c r="K20" i="3"/>
  <c r="AA19" i="3"/>
  <c r="X19" i="3"/>
  <c r="Y19" i="3" s="1"/>
  <c r="W19" i="3"/>
  <c r="V19" i="3"/>
  <c r="M19" i="3"/>
  <c r="N19" i="3" s="1"/>
  <c r="L19" i="3"/>
  <c r="K19" i="3"/>
  <c r="AA18" i="3"/>
  <c r="W18" i="3"/>
  <c r="V18" i="3"/>
  <c r="X18" i="3" s="1"/>
  <c r="Y18" i="3" s="1"/>
  <c r="L18" i="3"/>
  <c r="K18" i="3"/>
  <c r="M18" i="3" s="1"/>
  <c r="N18" i="3" s="1"/>
  <c r="AA17" i="3"/>
  <c r="W17" i="3"/>
  <c r="V17" i="3"/>
  <c r="X17" i="3" s="1"/>
  <c r="Y17" i="3" s="1"/>
  <c r="L17" i="3"/>
  <c r="K17" i="3"/>
  <c r="M17" i="3" s="1"/>
  <c r="N17" i="3" s="1"/>
  <c r="AA16" i="3"/>
  <c r="X16" i="3"/>
  <c r="Y16" i="3" s="1"/>
  <c r="W16" i="3"/>
  <c r="V16" i="3"/>
  <c r="L16" i="3"/>
  <c r="K16" i="3"/>
  <c r="M16" i="3" s="1"/>
  <c r="N16" i="3" s="1"/>
  <c r="AA15" i="3"/>
  <c r="W15" i="3"/>
  <c r="V15" i="3"/>
  <c r="X15" i="3" s="1"/>
  <c r="Y15" i="3" s="1"/>
  <c r="M15" i="3"/>
  <c r="N15" i="3" s="1"/>
  <c r="L15" i="3"/>
  <c r="K15" i="3"/>
  <c r="AA14" i="3"/>
  <c r="W14" i="3"/>
  <c r="V14" i="3"/>
  <c r="X14" i="3" s="1"/>
  <c r="Y14" i="3" s="1"/>
  <c r="M14" i="3"/>
  <c r="N14" i="3" s="1"/>
  <c r="L14" i="3"/>
  <c r="K14" i="3"/>
  <c r="AA13" i="3"/>
  <c r="X13" i="3"/>
  <c r="Y13" i="3" s="1"/>
  <c r="W13" i="3"/>
  <c r="V13" i="3"/>
  <c r="L13" i="3"/>
  <c r="K13" i="3"/>
  <c r="M13" i="3" s="1"/>
  <c r="N13" i="3" s="1"/>
  <c r="AA12" i="3"/>
  <c r="X12" i="3"/>
  <c r="Y12" i="3" s="1"/>
  <c r="W12" i="3"/>
  <c r="V12" i="3"/>
  <c r="M12" i="3"/>
  <c r="N12" i="3" s="1"/>
  <c r="L12" i="3"/>
  <c r="K12" i="3"/>
  <c r="AA11" i="3"/>
  <c r="X11" i="3"/>
  <c r="Y11" i="3" s="1"/>
  <c r="W11" i="3"/>
  <c r="V11" i="3"/>
  <c r="L11" i="3"/>
  <c r="K11" i="3"/>
  <c r="M11" i="3" s="1"/>
  <c r="N11" i="3" s="1"/>
  <c r="W10" i="3"/>
  <c r="V10" i="3"/>
  <c r="X10" i="3" s="1"/>
  <c r="Y10" i="3" s="1"/>
  <c r="L10" i="3"/>
  <c r="K10" i="3"/>
  <c r="M10" i="3" s="1"/>
  <c r="N10" i="3" s="1"/>
  <c r="W9" i="3"/>
  <c r="V9" i="3"/>
  <c r="X9" i="3" s="1"/>
  <c r="L9" i="3"/>
  <c r="K9" i="3"/>
  <c r="M9" i="3" s="1"/>
  <c r="N9" i="3" s="1"/>
  <c r="W8" i="3"/>
  <c r="V8" i="3"/>
  <c r="K8" i="3"/>
  <c r="L8" i="3"/>
  <c r="J14" i="1" l="1"/>
  <c r="V23" i="3"/>
  <c r="W23" i="3"/>
  <c r="X8" i="3"/>
  <c r="Y8" i="3" s="1"/>
  <c r="K23" i="3"/>
  <c r="L23" i="3"/>
  <c r="M8" i="3"/>
  <c r="N8" i="3" s="1"/>
  <c r="N23" i="3" s="1"/>
  <c r="Y9" i="3"/>
  <c r="J15" i="1" l="1"/>
  <c r="X23" i="3"/>
  <c r="Y23" i="3"/>
  <c r="Y27" i="3" s="1"/>
  <c r="W27" i="3"/>
  <c r="V27" i="3"/>
  <c r="M23" i="3"/>
  <c r="J16" i="1" l="1"/>
  <c r="X27" i="3"/>
  <c r="W30" i="3" s="1"/>
  <c r="W31" i="3" s="1"/>
  <c r="J17" i="1" l="1"/>
  <c r="W32" i="3"/>
  <c r="J18" i="1" l="1"/>
  <c r="M8" i="1"/>
  <c r="N8" i="1" s="1"/>
  <c r="AA22" i="1"/>
  <c r="AA21" i="1"/>
  <c r="AA20" i="1"/>
  <c r="AA19" i="1"/>
  <c r="AA18" i="1"/>
  <c r="AA17" i="1"/>
  <c r="AA16" i="1"/>
  <c r="AA15" i="1"/>
  <c r="AA14" i="1"/>
  <c r="AA13" i="1"/>
  <c r="AA11" i="1"/>
  <c r="AA9" i="1"/>
  <c r="AA10" i="1"/>
  <c r="AA12" i="1"/>
  <c r="AA8" i="1"/>
  <c r="V8" i="1"/>
  <c r="X8" i="1" s="1"/>
  <c r="Y8" i="1" s="1"/>
  <c r="W22" i="1"/>
  <c r="V22" i="1"/>
  <c r="X22" i="1" s="1"/>
  <c r="Y22" i="1" s="1"/>
  <c r="W21" i="1"/>
  <c r="V21" i="1"/>
  <c r="X21" i="1" s="1"/>
  <c r="Y21" i="1" s="1"/>
  <c r="W20" i="1"/>
  <c r="V20" i="1"/>
  <c r="X20" i="1" s="1"/>
  <c r="Y20" i="1" s="1"/>
  <c r="W19" i="1"/>
  <c r="V19" i="1"/>
  <c r="X19" i="1" s="1"/>
  <c r="Y19" i="1" s="1"/>
  <c r="W18" i="1"/>
  <c r="V18" i="1"/>
  <c r="X18" i="1" s="1"/>
  <c r="Y18" i="1" s="1"/>
  <c r="W17" i="1"/>
  <c r="V17" i="1"/>
  <c r="X17" i="1" s="1"/>
  <c r="Y17" i="1" s="1"/>
  <c r="W16" i="1"/>
  <c r="V16" i="1"/>
  <c r="X16" i="1" s="1"/>
  <c r="Y16" i="1" s="1"/>
  <c r="W15" i="1"/>
  <c r="V15" i="1"/>
  <c r="X15" i="1" s="1"/>
  <c r="Y15" i="1" s="1"/>
  <c r="W14" i="1"/>
  <c r="V14" i="1"/>
  <c r="X14" i="1" s="1"/>
  <c r="Y14" i="1" s="1"/>
  <c r="W13" i="1"/>
  <c r="V13" i="1"/>
  <c r="X13" i="1" s="1"/>
  <c r="Y13" i="1" s="1"/>
  <c r="W12" i="1"/>
  <c r="V12" i="1"/>
  <c r="X12" i="1" s="1"/>
  <c r="Y12" i="1" s="1"/>
  <c r="W11" i="1"/>
  <c r="V11" i="1"/>
  <c r="X11" i="1" s="1"/>
  <c r="Y11" i="1" s="1"/>
  <c r="W10" i="1"/>
  <c r="V10" i="1"/>
  <c r="X10" i="1" s="1"/>
  <c r="Y10" i="1" s="1"/>
  <c r="W9" i="1"/>
  <c r="V9" i="1"/>
  <c r="X9" i="1" s="1"/>
  <c r="Y9" i="1" s="1"/>
  <c r="W8" i="1"/>
  <c r="K22" i="1"/>
  <c r="M22" i="1" s="1"/>
  <c r="N22" i="1" s="1"/>
  <c r="K21" i="1"/>
  <c r="M21" i="1" s="1"/>
  <c r="N21" i="1" s="1"/>
  <c r="K20" i="1"/>
  <c r="M20" i="1" s="1"/>
  <c r="N20" i="1" s="1"/>
  <c r="L19" i="1"/>
  <c r="K19" i="1"/>
  <c r="M19" i="1" s="1"/>
  <c r="N19" i="1" s="1"/>
  <c r="L18" i="1"/>
  <c r="K18" i="1"/>
  <c r="M18" i="1" s="1"/>
  <c r="N18" i="1" s="1"/>
  <c r="L17" i="1"/>
  <c r="K17" i="1"/>
  <c r="M17" i="1" s="1"/>
  <c r="N17" i="1" s="1"/>
  <c r="L16" i="1"/>
  <c r="K16" i="1"/>
  <c r="M16" i="1" s="1"/>
  <c r="N16" i="1" s="1"/>
  <c r="L15" i="1"/>
  <c r="K15" i="1"/>
  <c r="M15" i="1" s="1"/>
  <c r="N15" i="1" s="1"/>
  <c r="L14" i="1"/>
  <c r="K14" i="1"/>
  <c r="M14" i="1" s="1"/>
  <c r="N14" i="1" s="1"/>
  <c r="L13" i="1"/>
  <c r="K13" i="1"/>
  <c r="M13" i="1" s="1"/>
  <c r="N13" i="1" s="1"/>
  <c r="L12" i="1"/>
  <c r="K12" i="1"/>
  <c r="M12" i="1" s="1"/>
  <c r="N12" i="1" s="1"/>
  <c r="L11" i="1"/>
  <c r="K11" i="1"/>
  <c r="M11" i="1" s="1"/>
  <c r="N11" i="1" s="1"/>
  <c r="L10" i="1"/>
  <c r="K10" i="1"/>
  <c r="M10" i="1" s="1"/>
  <c r="N10" i="1" s="1"/>
  <c r="K9" i="1"/>
  <c r="M9" i="1" s="1"/>
  <c r="N9" i="1" s="1"/>
  <c r="J19" i="1" l="1"/>
  <c r="N23" i="1"/>
  <c r="Y23" i="1"/>
  <c r="M23" i="1"/>
  <c r="X23" i="1"/>
  <c r="W23" i="1"/>
  <c r="V23" i="1"/>
  <c r="J20" i="1" l="1"/>
  <c r="L20" i="1"/>
  <c r="Y27" i="1"/>
  <c r="X27" i="1"/>
  <c r="K23" i="1"/>
  <c r="J21" i="1" l="1"/>
  <c r="L21" i="1"/>
  <c r="W30" i="1"/>
  <c r="W31" i="1" s="1"/>
  <c r="V27" i="1"/>
  <c r="J22" i="1" l="1"/>
  <c r="L22" i="1"/>
  <c r="L23" i="1" s="1"/>
  <c r="W32" i="1"/>
  <c r="W27" i="1" l="1"/>
</calcChain>
</file>

<file path=xl/sharedStrings.xml><?xml version="1.0" encoding="utf-8"?>
<sst xmlns="http://schemas.openxmlformats.org/spreadsheetml/2006/main" count="142" uniqueCount="67">
  <si>
    <t>№</t>
    <phoneticPr fontId="2"/>
  </si>
  <si>
    <t>台数</t>
    <rPh sb="0" eb="2">
      <t>ダイスウ</t>
    </rPh>
    <phoneticPr fontId="2"/>
  </si>
  <si>
    <t>設置場所</t>
    <rPh sb="0" eb="2">
      <t>セッチ</t>
    </rPh>
    <rPh sb="2" eb="4">
      <t>バショ</t>
    </rPh>
    <phoneticPr fontId="2"/>
  </si>
  <si>
    <t>【算出条件】</t>
    <rPh sb="1" eb="3">
      <t>サンシュツ</t>
    </rPh>
    <rPh sb="3" eb="5">
      <t>ジョウケン</t>
    </rPh>
    <phoneticPr fontId="2"/>
  </si>
  <si>
    <t>【算出方法】</t>
    <phoneticPr fontId="2"/>
  </si>
  <si>
    <t xml:space="preserve">年間消費電力(kWh) ＝ 稼働日数(日) × 点灯時間(h) × 台数 × 消賃電力(W)/1000 </t>
    <rPh sb="2" eb="4">
      <t>ショウヒ</t>
    </rPh>
    <rPh sb="4" eb="5">
      <t>デン</t>
    </rPh>
    <rPh sb="14" eb="16">
      <t>カドウ</t>
    </rPh>
    <phoneticPr fontId="2"/>
  </si>
  <si>
    <t xml:space="preserve">年間電気代 (円) ＝年間消費電力(kWh) ×電力単価(円/kWh) </t>
    <rPh sb="13" eb="15">
      <t>ショウヒ</t>
    </rPh>
    <phoneticPr fontId="2"/>
  </si>
  <si>
    <t>年間電気代削減金額(円/年)</t>
    <rPh sb="0" eb="2">
      <t>ネンカン</t>
    </rPh>
    <rPh sb="2" eb="5">
      <t>デンキダイ</t>
    </rPh>
    <rPh sb="5" eb="7">
      <t>サクゲン</t>
    </rPh>
    <rPh sb="7" eb="9">
      <t>キンガク</t>
    </rPh>
    <rPh sb="10" eb="11">
      <t>エン</t>
    </rPh>
    <rPh sb="12" eb="13">
      <t>ネン</t>
    </rPh>
    <phoneticPr fontId="2"/>
  </si>
  <si>
    <t>CO2排出削減量(kg-CO2/年)</t>
    <rPh sb="3" eb="5">
      <t>ハイシュツ</t>
    </rPh>
    <rPh sb="5" eb="7">
      <t>サクゲン</t>
    </rPh>
    <rPh sb="7" eb="8">
      <t>リョウ</t>
    </rPh>
    <rPh sb="16" eb="17">
      <t>ネン</t>
    </rPh>
    <phoneticPr fontId="2"/>
  </si>
  <si>
    <t>品番/型式</t>
    <rPh sb="0" eb="2">
      <t>ヒンバン</t>
    </rPh>
    <rPh sb="3" eb="5">
      <t>ケイシキ</t>
    </rPh>
    <phoneticPr fontId="2"/>
  </si>
  <si>
    <t>消費
電力(W)</t>
    <rPh sb="0" eb="2">
      <t>ショウヒ</t>
    </rPh>
    <rPh sb="3" eb="5">
      <t>デンリョク</t>
    </rPh>
    <phoneticPr fontId="2"/>
  </si>
  <si>
    <t>発光効率
(lm/W)</t>
    <phoneticPr fontId="2"/>
  </si>
  <si>
    <t>光束
(lm)</t>
    <phoneticPr fontId="2"/>
  </si>
  <si>
    <t>省エネ法
目標値
(lm/W)</t>
    <rPh sb="0" eb="1">
      <t>ショウ</t>
    </rPh>
    <rPh sb="3" eb="4">
      <t>ホウ</t>
    </rPh>
    <rPh sb="5" eb="8">
      <t>モクヒョウチ</t>
    </rPh>
    <phoneticPr fontId="2"/>
  </si>
  <si>
    <t>目標値達成率
(％)</t>
    <rPh sb="0" eb="3">
      <t>モクヒョウチ</t>
    </rPh>
    <rPh sb="3" eb="6">
      <t>タッセイリツ</t>
    </rPh>
    <phoneticPr fontId="2"/>
  </si>
  <si>
    <t>稼働日数（日）</t>
    <rPh sb="0" eb="2">
      <t>カドウ</t>
    </rPh>
    <rPh sb="2" eb="4">
      <t>ニッスウ</t>
    </rPh>
    <rPh sb="5" eb="6">
      <t>ヒ</t>
    </rPh>
    <phoneticPr fontId="2"/>
  </si>
  <si>
    <t>電力単価（円/kWh）</t>
    <rPh sb="0" eb="2">
      <t>デンリョク</t>
    </rPh>
    <rPh sb="2" eb="4">
      <t>タンカ</t>
    </rPh>
    <phoneticPr fontId="2"/>
  </si>
  <si>
    <t>CO2係数（kg-CO2/kWh）</t>
    <rPh sb="3" eb="5">
      <t>ケイスウ</t>
    </rPh>
    <phoneticPr fontId="2"/>
  </si>
  <si>
    <t>単体</t>
    <rPh sb="0" eb="2">
      <t>タンタイ</t>
    </rPh>
    <phoneticPr fontId="2"/>
  </si>
  <si>
    <t>年間CO2排出量(kg) =年間消費電力(kWh) ×CO2係数（kg-CO2/kWh）</t>
    <rPh sb="16" eb="18">
      <t>ショウヒ</t>
    </rPh>
    <rPh sb="30" eb="32">
      <t>ケイスウ</t>
    </rPh>
    <phoneticPr fontId="2"/>
  </si>
  <si>
    <t>増減量</t>
    <rPh sb="0" eb="2">
      <t>ゾウゲン</t>
    </rPh>
    <rPh sb="2" eb="3">
      <t>リョウ</t>
    </rPh>
    <phoneticPr fontId="2"/>
  </si>
  <si>
    <t>増減率（％）</t>
    <rPh sb="0" eb="2">
      <t>ゾウゲン</t>
    </rPh>
    <phoneticPr fontId="2"/>
  </si>
  <si>
    <t>参考値</t>
    <rPh sb="0" eb="2">
      <t>サンコウ</t>
    </rPh>
    <rPh sb="2" eb="3">
      <t>チ</t>
    </rPh>
    <phoneticPr fontId="2"/>
  </si>
  <si>
    <t>年間消費電力削減量(kWh/年)</t>
    <rPh sb="0" eb="2">
      <t>ネンカン</t>
    </rPh>
    <rPh sb="2" eb="4">
      <t>ショウヒ</t>
    </rPh>
    <rPh sb="4" eb="6">
      <t>デンリョク</t>
    </rPh>
    <rPh sb="6" eb="8">
      <t>サクゲン</t>
    </rPh>
    <rPh sb="8" eb="9">
      <t>リョウ</t>
    </rPh>
    <rPh sb="14" eb="15">
      <t>ネン</t>
    </rPh>
    <phoneticPr fontId="2"/>
  </si>
  <si>
    <t>kWh</t>
    <phoneticPr fontId="2"/>
  </si>
  <si>
    <t xml:space="preserve"> 円</t>
    <rPh sb="1" eb="2">
      <t>エン</t>
    </rPh>
    <phoneticPr fontId="2"/>
  </si>
  <si>
    <t xml:space="preserve"> kg</t>
    <phoneticPr fontId="2"/>
  </si>
  <si>
    <t>電力</t>
    <rPh sb="0" eb="2">
      <t>デンリョク</t>
    </rPh>
    <phoneticPr fontId="2"/>
  </si>
  <si>
    <t>光束</t>
    <rPh sb="0" eb="2">
      <t>コウソク</t>
    </rPh>
    <phoneticPr fontId="2"/>
  </si>
  <si>
    <t>日電力量</t>
    <rPh sb="0" eb="1">
      <t>ヒ</t>
    </rPh>
    <rPh sb="1" eb="4">
      <t>デンリョクリョウ</t>
    </rPh>
    <phoneticPr fontId="2"/>
  </si>
  <si>
    <t>年電力量</t>
    <rPh sb="0" eb="1">
      <t>ネン</t>
    </rPh>
    <rPh sb="1" eb="4">
      <t>デンリョクリョウ</t>
    </rPh>
    <phoneticPr fontId="2"/>
  </si>
  <si>
    <t>(W)</t>
    <phoneticPr fontId="2"/>
  </si>
  <si>
    <t>(im)</t>
    <phoneticPr fontId="2"/>
  </si>
  <si>
    <t>(kWh/日)</t>
    <rPh sb="5" eb="6">
      <t>ヒ</t>
    </rPh>
    <phoneticPr fontId="2"/>
  </si>
  <si>
    <t>(kWh/年)</t>
    <rPh sb="5" eb="6">
      <t>ネン</t>
    </rPh>
    <phoneticPr fontId="2"/>
  </si>
  <si>
    <t>小計</t>
    <rPh sb="0" eb="2">
      <t>ショウケイ</t>
    </rPh>
    <phoneticPr fontId="2"/>
  </si>
  <si>
    <t>器具小計</t>
    <rPh sb="0" eb="2">
      <t>キグ</t>
    </rPh>
    <rPh sb="2" eb="4">
      <t>ショウケイ</t>
    </rPh>
    <phoneticPr fontId="2"/>
  </si>
  <si>
    <t>光束
(lm/)</t>
    <phoneticPr fontId="2"/>
  </si>
  <si>
    <t>日電力量(kWh/日)</t>
    <rPh sb="0" eb="1">
      <t>ヒ</t>
    </rPh>
    <rPh sb="1" eb="3">
      <t>デンリョク</t>
    </rPh>
    <rPh sb="3" eb="4">
      <t>リョウ</t>
    </rPh>
    <rPh sb="9" eb="10">
      <t>ヒ</t>
    </rPh>
    <phoneticPr fontId="2"/>
  </si>
  <si>
    <t>年電力量(kWh/年)</t>
    <rPh sb="0" eb="1">
      <t>ネン</t>
    </rPh>
    <rPh sb="1" eb="3">
      <t>デンリョク</t>
    </rPh>
    <rPh sb="3" eb="4">
      <t>リョウ</t>
    </rPh>
    <rPh sb="9" eb="10">
      <t>ネン</t>
    </rPh>
    <phoneticPr fontId="2"/>
  </si>
  <si>
    <t>消費
電力
(W)</t>
    <rPh sb="0" eb="2">
      <t>ショウヒ</t>
    </rPh>
    <rPh sb="3" eb="5">
      <t>デンリョク</t>
    </rPh>
    <phoneticPr fontId="2"/>
  </si>
  <si>
    <t>LEKR430523N-LS9</t>
    <phoneticPr fontId="2"/>
  </si>
  <si>
    <t>更新前</t>
    <rPh sb="0" eb="2">
      <t>コウシン</t>
    </rPh>
    <rPh sb="2" eb="3">
      <t>マエ</t>
    </rPh>
    <phoneticPr fontId="2"/>
  </si>
  <si>
    <t>更新後</t>
    <rPh sb="0" eb="2">
      <t>コウシン</t>
    </rPh>
    <rPh sb="2" eb="3">
      <t>ゴ</t>
    </rPh>
    <phoneticPr fontId="2"/>
  </si>
  <si>
    <t>工場</t>
    <rPh sb="0" eb="2">
      <t>コウジョウ</t>
    </rPh>
    <phoneticPr fontId="2"/>
  </si>
  <si>
    <t>事務所</t>
    <rPh sb="0" eb="3">
      <t>ジムショ</t>
    </rPh>
    <phoneticPr fontId="2"/>
  </si>
  <si>
    <t>GX様式9-2　照明設備集計表(照明設備申請時の添付資料)</t>
    <rPh sb="2" eb="4">
      <t>ヨウシキ</t>
    </rPh>
    <rPh sb="8" eb="10">
      <t>ショウメイ</t>
    </rPh>
    <rPh sb="10" eb="12">
      <t>セツビ</t>
    </rPh>
    <rPh sb="12" eb="14">
      <t>シュウケイ</t>
    </rPh>
    <rPh sb="14" eb="15">
      <t>ヒョウ</t>
    </rPh>
    <rPh sb="16" eb="18">
      <t>ショウメイ</t>
    </rPh>
    <rPh sb="18" eb="20">
      <t>セツビ</t>
    </rPh>
    <rPh sb="20" eb="22">
      <t>シンセイ</t>
    </rPh>
    <rPh sb="22" eb="23">
      <t>ジ</t>
    </rPh>
    <rPh sb="24" eb="26">
      <t>テンプ</t>
    </rPh>
    <rPh sb="26" eb="28">
      <t>シリョウ</t>
    </rPh>
    <phoneticPr fontId="2"/>
  </si>
  <si>
    <t>メーカー</t>
    <phoneticPr fontId="2"/>
  </si>
  <si>
    <t>パナソニック</t>
    <phoneticPr fontId="2"/>
  </si>
  <si>
    <t>三菱電機</t>
    <rPh sb="0" eb="2">
      <t>ミツビシ</t>
    </rPh>
    <rPh sb="2" eb="4">
      <t>デンキ</t>
    </rPh>
    <phoneticPr fontId="2"/>
  </si>
  <si>
    <t>XLX460NHNP</t>
    <phoneticPr fontId="2"/>
  </si>
  <si>
    <t>MY-B208232/N AHTN</t>
    <phoneticPr fontId="2"/>
  </si>
  <si>
    <t>OD261736R</t>
  </si>
  <si>
    <t>アイリス</t>
  </si>
  <si>
    <t>LX3-170-52N-CL40</t>
  </si>
  <si>
    <t>EHWP10014W/NSAN9</t>
  </si>
  <si>
    <t>倉庫</t>
    <rPh sb="0" eb="2">
      <t>ソウコ</t>
    </rPh>
    <phoneticPr fontId="2"/>
  </si>
  <si>
    <t>申請者名：</t>
    <rPh sb="0" eb="3">
      <t>シンセイシャ</t>
    </rPh>
    <rPh sb="3" eb="4">
      <t>メイ</t>
    </rPh>
    <phoneticPr fontId="2"/>
  </si>
  <si>
    <t>電力量単価（円/kWh）</t>
    <rPh sb="0" eb="2">
      <t>デンリョク</t>
    </rPh>
    <rPh sb="2" eb="3">
      <t>リョウ</t>
    </rPh>
    <rPh sb="3" eb="5">
      <t>タンカ</t>
    </rPh>
    <phoneticPr fontId="2"/>
  </si>
  <si>
    <r>
      <t xml:space="preserve">導入設備
番号
</t>
    </r>
    <r>
      <rPr>
        <sz val="8"/>
        <color theme="1"/>
        <rFont val="Yu Gothic"/>
        <family val="3"/>
        <charset val="128"/>
        <scheme val="minor"/>
      </rPr>
      <t>（様式第２号）</t>
    </r>
    <rPh sb="0" eb="2">
      <t>ドウニュウ</t>
    </rPh>
    <rPh sb="2" eb="4">
      <t>セツビ</t>
    </rPh>
    <rPh sb="5" eb="7">
      <t>バンゴウ</t>
    </rPh>
    <rPh sb="9" eb="11">
      <t>ヨウシキ</t>
    </rPh>
    <rPh sb="11" eb="12">
      <t>ダイ</t>
    </rPh>
    <rPh sb="13" eb="14">
      <t>ゴウ</t>
    </rPh>
    <phoneticPr fontId="2"/>
  </si>
  <si>
    <t>1-1</t>
    <phoneticPr fontId="2"/>
  </si>
  <si>
    <t>1-2</t>
    <phoneticPr fontId="2"/>
  </si>
  <si>
    <t>2-1</t>
    <phoneticPr fontId="2"/>
  </si>
  <si>
    <t>パナソニック</t>
  </si>
  <si>
    <t>東芝ﾗｲﾃｨﾝｸﾞ</t>
    <rPh sb="0" eb="2">
      <t>トウシバ</t>
    </rPh>
    <phoneticPr fontId="2"/>
  </si>
  <si>
    <t>点灯
時間
(h/日)</t>
    <rPh sb="0" eb="2">
      <t>テントウ</t>
    </rPh>
    <rPh sb="3" eb="5">
      <t>ジカン</t>
    </rPh>
    <rPh sb="9" eb="10">
      <t>ヒ</t>
    </rPh>
    <phoneticPr fontId="2"/>
  </si>
  <si>
    <t>第７版：令和6年4月8日</t>
    <rPh sb="0" eb="1">
      <t>ダイ</t>
    </rPh>
    <rPh sb="2" eb="3">
      <t>ハン</t>
    </rPh>
    <rPh sb="4" eb="6">
      <t>レイワ</t>
    </rPh>
    <rPh sb="7" eb="8">
      <t>ネン</t>
    </rPh>
    <rPh sb="9" eb="10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</si>
</sst>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円削減&quot;\ "/>
    <numFmt numFmtId="177" formatCode="#,##0.0;[Red]\-#,##0.0"/>
    <numFmt numFmtId="178" formatCode="0.0%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4" xfId="1" applyNumberFormat="1" applyFont="1" applyBorder="1" applyAlignment="1" applyProtection="1">
      <protection locked="0"/>
    </xf>
    <xf numFmtId="38" fontId="0" fillId="0" borderId="14" xfId="1" applyFont="1" applyBorder="1" applyAlignment="1" applyProtection="1">
      <protection locked="0"/>
    </xf>
    <xf numFmtId="0" fontId="0" fillId="0" borderId="3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1" applyNumberFormat="1" applyFont="1" applyBorder="1" applyAlignment="1" applyProtection="1">
      <protection locked="0"/>
    </xf>
    <xf numFmtId="38" fontId="0" fillId="0" borderId="15" xfId="1" applyFont="1" applyBorder="1" applyAlignment="1" applyProtection="1">
      <protection locked="0"/>
    </xf>
    <xf numFmtId="0" fontId="0" fillId="0" borderId="33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6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2" xfId="1" applyNumberFormat="1" applyFont="1" applyBorder="1" applyAlignment="1" applyProtection="1">
      <protection locked="0"/>
    </xf>
    <xf numFmtId="38" fontId="0" fillId="0" borderId="22" xfId="1" applyFont="1" applyBorder="1" applyAlignment="1" applyProtection="1">
      <protection locked="0"/>
    </xf>
    <xf numFmtId="0" fontId="0" fillId="0" borderId="28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38" fontId="0" fillId="0" borderId="58" xfId="1" applyFont="1" applyFill="1" applyBorder="1" applyAlignment="1" applyProtection="1">
      <protection locked="0"/>
    </xf>
    <xf numFmtId="0" fontId="0" fillId="0" borderId="62" xfId="0" applyBorder="1" applyProtection="1">
      <protection locked="0"/>
    </xf>
    <xf numFmtId="38" fontId="0" fillId="0" borderId="0" xfId="1" applyFont="1" applyFill="1" applyBorder="1" applyAlignment="1" applyProtection="1"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177" fontId="0" fillId="0" borderId="14" xfId="1" applyNumberFormat="1" applyFont="1" applyBorder="1" applyAlignment="1" applyProtection="1"/>
    <xf numFmtId="38" fontId="0" fillId="0" borderId="14" xfId="1" applyFont="1" applyFill="1" applyBorder="1" applyAlignment="1" applyProtection="1"/>
    <xf numFmtId="38" fontId="0" fillId="0" borderId="12" xfId="1" applyFont="1" applyFill="1" applyBorder="1" applyAlignment="1" applyProtection="1"/>
    <xf numFmtId="38" fontId="0" fillId="3" borderId="12" xfId="1" applyFont="1" applyFill="1" applyBorder="1" applyAlignment="1" applyProtection="1"/>
    <xf numFmtId="177" fontId="0" fillId="0" borderId="15" xfId="1" applyNumberFormat="1" applyFont="1" applyBorder="1" applyAlignment="1" applyProtection="1"/>
    <xf numFmtId="38" fontId="0" fillId="0" borderId="15" xfId="1" applyFont="1" applyFill="1" applyBorder="1" applyAlignment="1" applyProtection="1"/>
    <xf numFmtId="38" fontId="0" fillId="0" borderId="4" xfId="1" applyFont="1" applyFill="1" applyBorder="1" applyAlignment="1" applyProtection="1"/>
    <xf numFmtId="38" fontId="0" fillId="3" borderId="4" xfId="1" applyFont="1" applyFill="1" applyBorder="1" applyAlignment="1" applyProtection="1"/>
    <xf numFmtId="177" fontId="0" fillId="0" borderId="22" xfId="1" applyNumberFormat="1" applyFont="1" applyBorder="1" applyAlignment="1" applyProtection="1"/>
    <xf numFmtId="38" fontId="0" fillId="0" borderId="22" xfId="1" applyFont="1" applyFill="1" applyBorder="1" applyAlignment="1" applyProtection="1"/>
    <xf numFmtId="38" fontId="0" fillId="0" borderId="9" xfId="1" applyFont="1" applyFill="1" applyBorder="1" applyAlignment="1" applyProtection="1"/>
    <xf numFmtId="38" fontId="0" fillId="3" borderId="9" xfId="1" applyFont="1" applyFill="1" applyBorder="1" applyAlignment="1" applyProtection="1"/>
    <xf numFmtId="38" fontId="0" fillId="0" borderId="59" xfId="1" applyFont="1" applyFill="1" applyBorder="1" applyAlignment="1" applyProtection="1"/>
    <xf numFmtId="38" fontId="0" fillId="0" borderId="58" xfId="1" applyFont="1" applyFill="1" applyBorder="1" applyAlignment="1" applyProtection="1"/>
    <xf numFmtId="38" fontId="0" fillId="3" borderId="60" xfId="1" applyFont="1" applyFill="1" applyBorder="1" applyAlignment="1" applyProtection="1"/>
    <xf numFmtId="38" fontId="0" fillId="0" borderId="32" xfId="1" applyFont="1" applyFill="1" applyBorder="1" applyAlignment="1" applyProtection="1"/>
    <xf numFmtId="38" fontId="0" fillId="3" borderId="30" xfId="1" applyFont="1" applyFill="1" applyBorder="1" applyAlignment="1" applyProtection="1"/>
    <xf numFmtId="38" fontId="0" fillId="0" borderId="33" xfId="1" applyFont="1" applyFill="1" applyBorder="1" applyAlignment="1" applyProtection="1"/>
    <xf numFmtId="38" fontId="0" fillId="3" borderId="27" xfId="1" applyFont="1" applyFill="1" applyBorder="1" applyAlignment="1" applyProtection="1"/>
    <xf numFmtId="38" fontId="0" fillId="0" borderId="28" xfId="1" applyFont="1" applyFill="1" applyBorder="1" applyAlignment="1" applyProtection="1"/>
    <xf numFmtId="38" fontId="0" fillId="3" borderId="26" xfId="1" applyFont="1" applyFill="1" applyBorder="1" applyAlignment="1" applyProtection="1"/>
    <xf numFmtId="38" fontId="0" fillId="0" borderId="61" xfId="1" applyFont="1" applyFill="1" applyBorder="1" applyAlignment="1" applyProtection="1"/>
    <xf numFmtId="9" fontId="0" fillId="0" borderId="54" xfId="2" applyFont="1" applyBorder="1" applyAlignment="1" applyProtection="1"/>
    <xf numFmtId="9" fontId="0" fillId="0" borderId="56" xfId="2" applyFont="1" applyBorder="1" applyAlignment="1" applyProtection="1"/>
    <xf numFmtId="9" fontId="0" fillId="0" borderId="50" xfId="2" applyFont="1" applyBorder="1" applyAlignment="1" applyProtection="1"/>
    <xf numFmtId="9" fontId="4" fillId="0" borderId="24" xfId="2" applyFont="1" applyFill="1" applyBorder="1" applyAlignment="1" applyProtection="1">
      <alignment vertical="center"/>
    </xf>
    <xf numFmtId="9" fontId="4" fillId="0" borderId="43" xfId="2" applyFont="1" applyFill="1" applyBorder="1" applyAlignment="1" applyProtection="1">
      <alignment vertical="center"/>
    </xf>
    <xf numFmtId="9" fontId="4" fillId="0" borderId="25" xfId="2" applyFont="1" applyFill="1" applyBorder="1" applyAlignment="1" applyProtection="1">
      <alignment vertical="center"/>
    </xf>
    <xf numFmtId="38" fontId="0" fillId="0" borderId="8" xfId="1" applyFont="1" applyFill="1" applyBorder="1" applyAlignment="1" applyProtection="1">
      <alignment vertical="center"/>
    </xf>
    <xf numFmtId="38" fontId="0" fillId="0" borderId="3" xfId="1" applyFont="1" applyBorder="1" applyAlignment="1" applyProtection="1">
      <alignment vertical="center"/>
    </xf>
    <xf numFmtId="38" fontId="0" fillId="0" borderId="8" xfId="1" applyFont="1" applyBorder="1" applyAlignment="1" applyProtection="1">
      <alignment vertical="center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9" fontId="0" fillId="0" borderId="0" xfId="2" applyFont="1" applyFill="1" applyBorder="1" applyAlignment="1" applyProtection="1">
      <alignment vertical="center"/>
      <protection locked="0"/>
    </xf>
    <xf numFmtId="9" fontId="0" fillId="0" borderId="0" xfId="2" applyFont="1" applyAlignment="1" applyProtection="1">
      <protection locked="0"/>
    </xf>
    <xf numFmtId="0" fontId="0" fillId="0" borderId="58" xfId="0" applyBorder="1"/>
    <xf numFmtId="0" fontId="0" fillId="0" borderId="63" xfId="0" applyBorder="1"/>
    <xf numFmtId="38" fontId="0" fillId="0" borderId="36" xfId="1" applyFont="1" applyFill="1" applyBorder="1" applyAlignment="1" applyProtection="1">
      <alignment horizontal="center"/>
    </xf>
    <xf numFmtId="38" fontId="0" fillId="0" borderId="23" xfId="1" applyFont="1" applyFill="1" applyBorder="1" applyAlignment="1" applyProtection="1">
      <alignment horizontal="center"/>
    </xf>
    <xf numFmtId="38" fontId="0" fillId="0" borderId="38" xfId="1" applyFont="1" applyFill="1" applyBorder="1" applyAlignment="1" applyProtection="1">
      <alignment horizontal="center"/>
    </xf>
    <xf numFmtId="38" fontId="0" fillId="0" borderId="17" xfId="1" applyFont="1" applyFill="1" applyBorder="1" applyAlignment="1" applyProtection="1">
      <alignment horizontal="center"/>
    </xf>
    <xf numFmtId="38" fontId="0" fillId="0" borderId="18" xfId="1" applyFont="1" applyFill="1" applyBorder="1" applyAlignment="1" applyProtection="1">
      <alignment horizontal="center"/>
    </xf>
    <xf numFmtId="38" fontId="0" fillId="0" borderId="42" xfId="1" applyFont="1" applyFill="1" applyBorder="1" applyAlignment="1" applyProtection="1">
      <alignment horizontal="center"/>
    </xf>
    <xf numFmtId="38" fontId="0" fillId="0" borderId="12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40" xfId="0" applyNumberFormat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38" fontId="0" fillId="0" borderId="15" xfId="1" applyFont="1" applyBorder="1" applyAlignment="1" applyProtection="1"/>
    <xf numFmtId="38" fontId="0" fillId="0" borderId="22" xfId="1" applyFont="1" applyBorder="1" applyAlignment="1" applyProtection="1"/>
    <xf numFmtId="178" fontId="0" fillId="0" borderId="54" xfId="2" applyNumberFormat="1" applyFont="1" applyBorder="1" applyAlignment="1" applyProtection="1"/>
    <xf numFmtId="178" fontId="0" fillId="0" borderId="56" xfId="2" applyNumberFormat="1" applyFont="1" applyBorder="1" applyAlignment="1" applyProtection="1"/>
    <xf numFmtId="0" fontId="0" fillId="0" borderId="37" xfId="0" applyBorder="1"/>
    <xf numFmtId="0" fontId="0" fillId="0" borderId="38" xfId="0" applyBorder="1"/>
    <xf numFmtId="0" fontId="0" fillId="0" borderId="41" xfId="0" applyBorder="1"/>
    <xf numFmtId="0" fontId="0" fillId="0" borderId="42" xfId="0" applyBorder="1"/>
    <xf numFmtId="0" fontId="0" fillId="0" borderId="58" xfId="0" applyBorder="1" applyAlignment="1" applyProtection="1">
      <alignment horizontal="center"/>
      <protection locked="0"/>
    </xf>
    <xf numFmtId="38" fontId="0" fillId="0" borderId="59" xfId="1" applyFont="1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38" fontId="0" fillId="0" borderId="14" xfId="1" applyFont="1" applyFill="1" applyBorder="1" applyAlignment="1" applyProtection="1">
      <protection locked="0"/>
    </xf>
    <xf numFmtId="38" fontId="0" fillId="0" borderId="15" xfId="1" applyFont="1" applyFill="1" applyBorder="1" applyAlignment="1" applyProtection="1">
      <protection locked="0"/>
    </xf>
    <xf numFmtId="38" fontId="0" fillId="3" borderId="61" xfId="1" applyFont="1" applyFill="1" applyBorder="1" applyAlignment="1" applyProtection="1"/>
    <xf numFmtId="38" fontId="0" fillId="0" borderId="68" xfId="1" applyFont="1" applyFill="1" applyBorder="1" applyAlignment="1" applyProtection="1">
      <protection locked="0"/>
    </xf>
    <xf numFmtId="38" fontId="0" fillId="0" borderId="66" xfId="1" applyFont="1" applyFill="1" applyBorder="1" applyAlignment="1" applyProtection="1">
      <protection locked="0"/>
    </xf>
    <xf numFmtId="49" fontId="0" fillId="0" borderId="11" xfId="1" applyNumberFormat="1" applyFont="1" applyFill="1" applyBorder="1" applyAlignment="1" applyProtection="1">
      <alignment horizontal="center"/>
      <protection locked="0"/>
    </xf>
    <xf numFmtId="49" fontId="0" fillId="0" borderId="3" xfId="1" applyNumberFormat="1" applyFont="1" applyFill="1" applyBorder="1" applyAlignment="1" applyProtection="1">
      <alignment horizontal="center"/>
      <protection locked="0"/>
    </xf>
    <xf numFmtId="49" fontId="0" fillId="0" borderId="8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5" fillId="0" borderId="12" xfId="0" applyFont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44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13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5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7" xfId="0" applyBorder="1"/>
    <xf numFmtId="0" fontId="0" fillId="0" borderId="58" xfId="0" applyBorder="1" applyAlignment="1">
      <alignment horizontal="center"/>
    </xf>
    <xf numFmtId="38" fontId="0" fillId="0" borderId="68" xfId="1" applyFont="1" applyFill="1" applyBorder="1" applyAlignment="1" applyProtection="1"/>
    <xf numFmtId="0" fontId="0" fillId="0" borderId="62" xfId="0" applyBorder="1"/>
    <xf numFmtId="38" fontId="0" fillId="0" borderId="0" xfId="1" applyFont="1" applyFill="1" applyBorder="1" applyAlignment="1" applyProtection="1"/>
    <xf numFmtId="176" fontId="0" fillId="0" borderId="0" xfId="0" applyNumberFormat="1" applyAlignment="1">
      <alignment vertical="center"/>
    </xf>
    <xf numFmtId="0" fontId="0" fillId="0" borderId="3" xfId="0" applyBorder="1"/>
    <xf numFmtId="0" fontId="0" fillId="0" borderId="5" xfId="0" applyBorder="1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9" fontId="0" fillId="0" borderId="0" xfId="2" applyFont="1" applyFill="1" applyBorder="1" applyAlignment="1" applyProtection="1">
      <alignment vertical="center"/>
    </xf>
    <xf numFmtId="9" fontId="0" fillId="0" borderId="0" xfId="2" applyFont="1" applyAlignment="1" applyProtection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right" vertical="center"/>
    </xf>
    <xf numFmtId="9" fontId="4" fillId="0" borderId="66" xfId="2" applyFont="1" applyFill="1" applyBorder="1" applyAlignment="1" applyProtection="1">
      <alignment vertical="center"/>
    </xf>
    <xf numFmtId="9" fontId="4" fillId="0" borderId="69" xfId="2" applyFont="1" applyFill="1" applyBorder="1" applyAlignment="1" applyProtection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CCFFCC"/>
      <color rgb="FF0000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6</xdr:row>
      <xdr:rowOff>711200</xdr:rowOff>
    </xdr:from>
    <xdr:to>
      <xdr:col>9</xdr:col>
      <xdr:colOff>17500</xdr:colOff>
      <xdr:row>21</xdr:row>
      <xdr:rowOff>377300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1534F43-A1B2-2F29-C7CC-10759911CDD0}"/>
            </a:ext>
          </a:extLst>
        </xdr:cNvPr>
        <xdr:cNvSpPr/>
      </xdr:nvSpPr>
      <xdr:spPr>
        <a:xfrm>
          <a:off x="419100" y="2222500"/>
          <a:ext cx="5796000" cy="572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736600</xdr:colOff>
      <xdr:row>6</xdr:row>
      <xdr:rowOff>711200</xdr:rowOff>
    </xdr:from>
    <xdr:to>
      <xdr:col>20</xdr:col>
      <xdr:colOff>4000</xdr:colOff>
      <xdr:row>21</xdr:row>
      <xdr:rowOff>377300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3F1DB7A-9015-4AA3-BF79-E6F6B4A58BA9}"/>
            </a:ext>
          </a:extLst>
        </xdr:cNvPr>
        <xdr:cNvSpPr/>
      </xdr:nvSpPr>
      <xdr:spPr>
        <a:xfrm>
          <a:off x="9728200" y="2222500"/>
          <a:ext cx="4068000" cy="572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495300</xdr:colOff>
      <xdr:row>28</xdr:row>
      <xdr:rowOff>228600</xdr:rowOff>
    </xdr:from>
    <xdr:to>
      <xdr:col>5</xdr:col>
      <xdr:colOff>38600</xdr:colOff>
      <xdr:row>31</xdr:row>
      <xdr:rowOff>8700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233A6BAB-7007-4162-BAB9-889F195F816B}"/>
            </a:ext>
          </a:extLst>
        </xdr:cNvPr>
        <xdr:cNvSpPr/>
      </xdr:nvSpPr>
      <xdr:spPr>
        <a:xfrm>
          <a:off x="2209800" y="9817100"/>
          <a:ext cx="1080000" cy="50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6</xdr:row>
      <xdr:rowOff>711200</xdr:rowOff>
    </xdr:from>
    <xdr:to>
      <xdr:col>26</xdr:col>
      <xdr:colOff>12700</xdr:colOff>
      <xdr:row>21</xdr:row>
      <xdr:rowOff>377300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88DA9F8B-685D-4FD1-8C0D-B8D9EDF453E8}"/>
            </a:ext>
          </a:extLst>
        </xdr:cNvPr>
        <xdr:cNvSpPr/>
      </xdr:nvSpPr>
      <xdr:spPr>
        <a:xfrm>
          <a:off x="14617700" y="2222500"/>
          <a:ext cx="762000" cy="572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803275</xdr:colOff>
      <xdr:row>3</xdr:row>
      <xdr:rowOff>12700</xdr:rowOff>
    </xdr:from>
    <xdr:to>
      <xdr:col>2</xdr:col>
      <xdr:colOff>1104900</xdr:colOff>
      <xdr:row>6</xdr:row>
      <xdr:rowOff>673100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5276E08-FA8D-432C-8426-033746FE4B45}"/>
            </a:ext>
          </a:extLst>
        </xdr:cNvPr>
        <xdr:cNvCxnSpPr/>
      </xdr:nvCxnSpPr>
      <xdr:spPr>
        <a:xfrm>
          <a:off x="1196975" y="800100"/>
          <a:ext cx="301625" cy="1384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0</xdr:colOff>
      <xdr:row>1</xdr:row>
      <xdr:rowOff>0</xdr:rowOff>
    </xdr:from>
    <xdr:ext cx="5827236" cy="56438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802E86F-6FD3-4892-8712-7CB5D3AC637C}"/>
            </a:ext>
          </a:extLst>
        </xdr:cNvPr>
        <xdr:cNvSpPr txBox="1"/>
      </xdr:nvSpPr>
      <xdr:spPr>
        <a:xfrm>
          <a:off x="393700" y="304800"/>
          <a:ext cx="5827236" cy="56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となった資料も併せてご提出下さい（メーカー仕様書、銘板画像、その他）</a:t>
          </a:r>
        </a:p>
      </xdr:txBody>
    </xdr:sp>
    <xdr:clientData/>
  </xdr:oneCellAnchor>
  <xdr:twoCellAnchor>
    <xdr:from>
      <xdr:col>2</xdr:col>
      <xdr:colOff>295275</xdr:colOff>
      <xdr:row>1</xdr:row>
      <xdr:rowOff>82550</xdr:rowOff>
    </xdr:from>
    <xdr:to>
      <xdr:col>2</xdr:col>
      <xdr:colOff>547275</xdr:colOff>
      <xdr:row>1</xdr:row>
      <xdr:rowOff>226550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590FDDD6-B067-426B-BBBE-498B673FA336}"/>
            </a:ext>
          </a:extLst>
        </xdr:cNvPr>
        <xdr:cNvSpPr/>
      </xdr:nvSpPr>
      <xdr:spPr>
        <a:xfrm>
          <a:off x="688975" y="38735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673100</xdr:colOff>
      <xdr:row>24</xdr:row>
      <xdr:rowOff>228600</xdr:rowOff>
    </xdr:from>
    <xdr:ext cx="3298101" cy="903824"/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1D7D6E88-A18B-002B-0339-CDAE0734E021}"/>
            </a:ext>
          </a:extLst>
        </xdr:cNvPr>
        <xdr:cNvSpPr/>
      </xdr:nvSpPr>
      <xdr:spPr>
        <a:xfrm>
          <a:off x="1066800" y="8813800"/>
          <a:ext cx="3298101" cy="903824"/>
        </a:xfrm>
        <a:prstGeom prst="downArrow">
          <a:avLst>
            <a:gd name="adj1" fmla="val 75830"/>
            <a:gd name="adj2" fmla="val 50000"/>
          </a:avLst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>
          <a:spAutoFit/>
        </a:bodyPr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400" b="1"/>
            <a:t>稼働日数及び電力量単価入力</a:t>
          </a:r>
        </a:p>
      </xdr:txBody>
    </xdr:sp>
    <xdr:clientData/>
  </xdr:oneCellAnchor>
  <xdr:twoCellAnchor>
    <xdr:from>
      <xdr:col>10</xdr:col>
      <xdr:colOff>622300</xdr:colOff>
      <xdr:row>0</xdr:row>
      <xdr:rowOff>241300</xdr:rowOff>
    </xdr:from>
    <xdr:to>
      <xdr:col>14</xdr:col>
      <xdr:colOff>246100</xdr:colOff>
      <xdr:row>2</xdr:row>
      <xdr:rowOff>88900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B4C2DCB0-3B5A-42FC-B795-6FFAB3A2D76E}"/>
            </a:ext>
          </a:extLst>
        </xdr:cNvPr>
        <xdr:cNvSpPr/>
      </xdr:nvSpPr>
      <xdr:spPr>
        <a:xfrm>
          <a:off x="7505700" y="241300"/>
          <a:ext cx="2570200" cy="3937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6</xdr:row>
      <xdr:rowOff>711200</xdr:rowOff>
    </xdr:from>
    <xdr:to>
      <xdr:col>9</xdr:col>
      <xdr:colOff>17500</xdr:colOff>
      <xdr:row>21</xdr:row>
      <xdr:rowOff>377300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3BF0B1A-593F-4F5B-BD9E-96DB1918C10B}"/>
            </a:ext>
          </a:extLst>
        </xdr:cNvPr>
        <xdr:cNvSpPr/>
      </xdr:nvSpPr>
      <xdr:spPr>
        <a:xfrm>
          <a:off x="419100" y="2222500"/>
          <a:ext cx="5796000" cy="572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736600</xdr:colOff>
      <xdr:row>6</xdr:row>
      <xdr:rowOff>711200</xdr:rowOff>
    </xdr:from>
    <xdr:to>
      <xdr:col>20</xdr:col>
      <xdr:colOff>4000</xdr:colOff>
      <xdr:row>21</xdr:row>
      <xdr:rowOff>377300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BDEA494-E89A-4AF4-830E-1A8B42157D7E}"/>
            </a:ext>
          </a:extLst>
        </xdr:cNvPr>
        <xdr:cNvSpPr/>
      </xdr:nvSpPr>
      <xdr:spPr>
        <a:xfrm>
          <a:off x="9728200" y="2222500"/>
          <a:ext cx="4068000" cy="572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498475</xdr:colOff>
      <xdr:row>28</xdr:row>
      <xdr:rowOff>228600</xdr:rowOff>
    </xdr:from>
    <xdr:to>
      <xdr:col>5</xdr:col>
      <xdr:colOff>41775</xdr:colOff>
      <xdr:row>31</xdr:row>
      <xdr:rowOff>8700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1D833C9-D458-4CB2-92FE-C0B47E3FC896}"/>
            </a:ext>
          </a:extLst>
        </xdr:cNvPr>
        <xdr:cNvSpPr/>
      </xdr:nvSpPr>
      <xdr:spPr>
        <a:xfrm>
          <a:off x="2212975" y="9817100"/>
          <a:ext cx="1080000" cy="50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6</xdr:row>
      <xdr:rowOff>711200</xdr:rowOff>
    </xdr:from>
    <xdr:to>
      <xdr:col>26</xdr:col>
      <xdr:colOff>12700</xdr:colOff>
      <xdr:row>21</xdr:row>
      <xdr:rowOff>377300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947FACBE-CA75-405E-875D-C625733D5425}"/>
            </a:ext>
          </a:extLst>
        </xdr:cNvPr>
        <xdr:cNvSpPr/>
      </xdr:nvSpPr>
      <xdr:spPr>
        <a:xfrm>
          <a:off x="16573500" y="2206625"/>
          <a:ext cx="755650" cy="57240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803275</xdr:colOff>
      <xdr:row>3</xdr:row>
      <xdr:rowOff>12700</xdr:rowOff>
    </xdr:from>
    <xdr:to>
      <xdr:col>2</xdr:col>
      <xdr:colOff>1104900</xdr:colOff>
      <xdr:row>6</xdr:row>
      <xdr:rowOff>673100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4073EAB-B086-442A-8B34-A2090B9A61FE}"/>
            </a:ext>
          </a:extLst>
        </xdr:cNvPr>
        <xdr:cNvCxnSpPr/>
      </xdr:nvCxnSpPr>
      <xdr:spPr>
        <a:xfrm>
          <a:off x="1184275" y="793750"/>
          <a:ext cx="301625" cy="13747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0</xdr:colOff>
      <xdr:row>1</xdr:row>
      <xdr:rowOff>0</xdr:rowOff>
    </xdr:from>
    <xdr:ext cx="5827236" cy="56438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8869F0C-25F8-476A-9CCD-A1B20A0D1EAA}"/>
            </a:ext>
          </a:extLst>
        </xdr:cNvPr>
        <xdr:cNvSpPr txBox="1"/>
      </xdr:nvSpPr>
      <xdr:spPr>
        <a:xfrm>
          <a:off x="381000" y="304800"/>
          <a:ext cx="5827236" cy="564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となった資料も併せてご提出下さい（メーカー仕様書、銘板画像、その他）</a:t>
          </a:r>
        </a:p>
      </xdr:txBody>
    </xdr:sp>
    <xdr:clientData/>
  </xdr:oneCellAnchor>
  <xdr:twoCellAnchor>
    <xdr:from>
      <xdr:col>2</xdr:col>
      <xdr:colOff>295275</xdr:colOff>
      <xdr:row>1</xdr:row>
      <xdr:rowOff>82550</xdr:rowOff>
    </xdr:from>
    <xdr:to>
      <xdr:col>2</xdr:col>
      <xdr:colOff>547275</xdr:colOff>
      <xdr:row>1</xdr:row>
      <xdr:rowOff>226550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9EE90B3D-559C-4D05-A5B7-33FE99B0FE10}"/>
            </a:ext>
          </a:extLst>
        </xdr:cNvPr>
        <xdr:cNvSpPr/>
      </xdr:nvSpPr>
      <xdr:spPr>
        <a:xfrm>
          <a:off x="676275" y="38735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584200</xdr:colOff>
      <xdr:row>24</xdr:row>
      <xdr:rowOff>63500</xdr:rowOff>
    </xdr:from>
    <xdr:ext cx="3298101" cy="903824"/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0315A2F4-D340-4996-A098-23C1F47CFF53}"/>
            </a:ext>
          </a:extLst>
        </xdr:cNvPr>
        <xdr:cNvSpPr/>
      </xdr:nvSpPr>
      <xdr:spPr>
        <a:xfrm>
          <a:off x="977900" y="8648700"/>
          <a:ext cx="3298101" cy="903824"/>
        </a:xfrm>
        <a:prstGeom prst="downArrow">
          <a:avLst>
            <a:gd name="adj1" fmla="val 75830"/>
            <a:gd name="adj2" fmla="val 50000"/>
          </a:avLst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>
          <a:spAutoFit/>
        </a:bodyPr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400" b="1"/>
            <a:t>稼働日数及び電力量単価入力</a:t>
          </a:r>
        </a:p>
      </xdr:txBody>
    </xdr:sp>
    <xdr:clientData/>
  </xdr:oneCellAnchor>
  <xdr:twoCellAnchor>
    <xdr:from>
      <xdr:col>10</xdr:col>
      <xdr:colOff>622300</xdr:colOff>
      <xdr:row>0</xdr:row>
      <xdr:rowOff>165100</xdr:rowOff>
    </xdr:from>
    <xdr:to>
      <xdr:col>14</xdr:col>
      <xdr:colOff>246100</xdr:colOff>
      <xdr:row>2</xdr:row>
      <xdr:rowOff>88900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01B4C9A-ED70-412B-B73E-348CF71A2BFD}"/>
            </a:ext>
          </a:extLst>
        </xdr:cNvPr>
        <xdr:cNvSpPr/>
      </xdr:nvSpPr>
      <xdr:spPr>
        <a:xfrm>
          <a:off x="7505700" y="165100"/>
          <a:ext cx="2570200" cy="469900"/>
        </a:xfrm>
        <a:prstGeom prst="roundRect">
          <a:avLst>
            <a:gd name="adj" fmla="val 158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37"/>
  <sheetViews>
    <sheetView showGridLines="0" tabSelected="1" zoomScale="75" zoomScaleNormal="75" workbookViewId="0">
      <selection activeCell="M2" sqref="M2:N2"/>
    </sheetView>
  </sheetViews>
  <sheetFormatPr defaultRowHeight="18.75"/>
  <cols>
    <col min="1" max="1" width="1.75" customWidth="1"/>
    <col min="2" max="2" width="3.25" customWidth="1"/>
    <col min="3" max="3" width="17.375" customWidth="1"/>
    <col min="4" max="4" width="6.75" customWidth="1"/>
    <col min="5" max="5" width="13.25" customWidth="1"/>
    <col min="6" max="6" width="20.625" customWidth="1"/>
    <col min="7" max="7" width="5.625" customWidth="1"/>
    <col min="8" max="8" width="6" customWidth="1"/>
    <col min="9" max="9" width="7.5" bestFit="1" customWidth="1"/>
    <col min="10" max="10" width="7.75" bestFit="1" customWidth="1"/>
    <col min="11" max="11" width="9.125" customWidth="1"/>
    <col min="12" max="12" width="9.75" bestFit="1" customWidth="1"/>
    <col min="13" max="14" width="9.75" customWidth="1"/>
    <col min="15" max="15" width="11.5" bestFit="1" customWidth="1"/>
    <col min="16" max="16" width="13.375" customWidth="1"/>
    <col min="17" max="17" width="20.625" bestFit="1" customWidth="1"/>
    <col min="18" max="18" width="5.625" bestFit="1" customWidth="1"/>
    <col min="19" max="19" width="6" bestFit="1" customWidth="1"/>
    <col min="20" max="20" width="7.5" customWidth="1"/>
    <col min="21" max="21" width="7.75" bestFit="1" customWidth="1"/>
    <col min="22" max="25" width="9.125" customWidth="1"/>
    <col min="26" max="26" width="9.75" bestFit="1" customWidth="1"/>
    <col min="27" max="27" width="8.75" customWidth="1"/>
  </cols>
  <sheetData>
    <row r="1" spans="2:27" ht="24">
      <c r="B1" s="135" t="s">
        <v>46</v>
      </c>
      <c r="X1" s="2"/>
      <c r="Y1" s="170"/>
      <c r="Z1" s="172" t="s">
        <v>66</v>
      </c>
      <c r="AA1" s="171"/>
    </row>
    <row r="2" spans="2:27" ht="18.75" customHeight="1">
      <c r="B2" s="135"/>
      <c r="L2" s="136" t="s">
        <v>57</v>
      </c>
      <c r="M2" s="218"/>
      <c r="N2" s="218"/>
    </row>
    <row r="3" spans="2:27" ht="18.75" customHeight="1"/>
    <row r="4" spans="2:27" ht="18.75" customHeight="1" thickBot="1"/>
    <row r="5" spans="2:27" ht="18.75" customHeight="1">
      <c r="B5" s="137"/>
      <c r="C5" s="138"/>
      <c r="D5" s="138"/>
      <c r="E5" s="139"/>
      <c r="F5" s="140"/>
      <c r="G5" s="140"/>
      <c r="H5" s="140"/>
      <c r="I5" s="141" t="s">
        <v>42</v>
      </c>
      <c r="J5" s="140"/>
      <c r="K5" s="140"/>
      <c r="L5" s="140"/>
      <c r="M5" s="140"/>
      <c r="N5" s="142"/>
      <c r="O5" s="140"/>
      <c r="P5" s="140"/>
      <c r="Q5" s="140"/>
      <c r="R5" s="140"/>
      <c r="S5" s="140"/>
      <c r="T5" s="141" t="s">
        <v>43</v>
      </c>
      <c r="U5" s="140"/>
      <c r="V5" s="140"/>
      <c r="W5" s="140"/>
      <c r="X5" s="140"/>
      <c r="Y5" s="140"/>
      <c r="Z5" s="140"/>
      <c r="AA5" s="143"/>
    </row>
    <row r="6" spans="2:27" ht="18.75" customHeight="1">
      <c r="B6" s="144"/>
      <c r="C6" s="145"/>
      <c r="D6" s="181" t="s">
        <v>65</v>
      </c>
      <c r="E6" s="182" t="s">
        <v>47</v>
      </c>
      <c r="F6" s="192" t="s">
        <v>9</v>
      </c>
      <c r="G6" s="192" t="s">
        <v>1</v>
      </c>
      <c r="H6" s="146"/>
      <c r="I6" s="147" t="s">
        <v>18</v>
      </c>
      <c r="J6" s="148"/>
      <c r="K6" s="190" t="s">
        <v>36</v>
      </c>
      <c r="L6" s="191"/>
      <c r="M6" s="184" t="s">
        <v>38</v>
      </c>
      <c r="N6" s="186" t="s">
        <v>39</v>
      </c>
      <c r="O6" s="196" t="s">
        <v>59</v>
      </c>
      <c r="P6" s="192" t="s">
        <v>47</v>
      </c>
      <c r="Q6" s="194" t="s">
        <v>9</v>
      </c>
      <c r="R6" s="192" t="s">
        <v>1</v>
      </c>
      <c r="S6" s="146"/>
      <c r="T6" s="147" t="s">
        <v>18</v>
      </c>
      <c r="U6" s="148"/>
      <c r="V6" s="190" t="s">
        <v>36</v>
      </c>
      <c r="W6" s="191"/>
      <c r="X6" s="184" t="s">
        <v>38</v>
      </c>
      <c r="Y6" s="186" t="s">
        <v>39</v>
      </c>
      <c r="Z6" s="175" t="s">
        <v>13</v>
      </c>
      <c r="AA6" s="177" t="s">
        <v>14</v>
      </c>
    </row>
    <row r="7" spans="2:27" ht="57" thickBot="1">
      <c r="B7" s="149" t="s">
        <v>0</v>
      </c>
      <c r="C7" s="150" t="s">
        <v>2</v>
      </c>
      <c r="D7" s="176"/>
      <c r="E7" s="183"/>
      <c r="F7" s="193"/>
      <c r="G7" s="193"/>
      <c r="H7" s="151" t="s">
        <v>40</v>
      </c>
      <c r="I7" s="151" t="s">
        <v>12</v>
      </c>
      <c r="J7" s="151" t="s">
        <v>11</v>
      </c>
      <c r="K7" s="152" t="s">
        <v>10</v>
      </c>
      <c r="L7" s="153" t="s">
        <v>37</v>
      </c>
      <c r="M7" s="185"/>
      <c r="N7" s="187"/>
      <c r="O7" s="197"/>
      <c r="P7" s="193"/>
      <c r="Q7" s="195"/>
      <c r="R7" s="193"/>
      <c r="S7" s="151" t="s">
        <v>40</v>
      </c>
      <c r="T7" s="151" t="s">
        <v>12</v>
      </c>
      <c r="U7" s="151" t="s">
        <v>11</v>
      </c>
      <c r="V7" s="152" t="s">
        <v>10</v>
      </c>
      <c r="W7" s="153" t="s">
        <v>37</v>
      </c>
      <c r="X7" s="185"/>
      <c r="Y7" s="187"/>
      <c r="Z7" s="176"/>
      <c r="AA7" s="178"/>
    </row>
    <row r="8" spans="2:27" ht="30" customHeight="1" thickTop="1">
      <c r="B8" s="154">
        <v>1</v>
      </c>
      <c r="C8" s="21"/>
      <c r="D8" s="22"/>
      <c r="E8" s="23"/>
      <c r="F8" s="24"/>
      <c r="G8" s="24"/>
      <c r="H8" s="25"/>
      <c r="I8" s="26"/>
      <c r="J8" s="56" t="str">
        <f>IF(H8&gt;0,ROUNDDOWN(I8/H8,1),"")</f>
        <v/>
      </c>
      <c r="K8" s="57">
        <f>G8*H8</f>
        <v>0</v>
      </c>
      <c r="L8" s="58">
        <f>G8*I8</f>
        <v>0</v>
      </c>
      <c r="M8" s="57">
        <f>D8*K8/1000</f>
        <v>0</v>
      </c>
      <c r="N8" s="59">
        <f t="shared" ref="N8:N22" si="0">M8*$E$30</f>
        <v>0</v>
      </c>
      <c r="O8" s="132"/>
      <c r="P8" s="127"/>
      <c r="Q8" s="113"/>
      <c r="R8" s="28"/>
      <c r="S8" s="25"/>
      <c r="T8" s="26"/>
      <c r="U8" s="56" t="str">
        <f>IF(S8&gt;0,ROUNDDOWN(T8/S8,1),"")</f>
        <v/>
      </c>
      <c r="V8" s="57">
        <f>R8*S8</f>
        <v>0</v>
      </c>
      <c r="W8" s="58">
        <f>R8*T8</f>
        <v>0</v>
      </c>
      <c r="X8" s="71">
        <f>D8*V8/1000</f>
        <v>0</v>
      </c>
      <c r="Y8" s="72">
        <f t="shared" ref="Y8:Y22" si="1">X8*$E$30</f>
        <v>0</v>
      </c>
      <c r="Z8" s="21"/>
      <c r="AA8" s="78" t="str">
        <f t="shared" ref="AA8:AA9" si="2">IF(Z8&gt;0,U8/Z8,"")</f>
        <v/>
      </c>
    </row>
    <row r="9" spans="2:27" ht="30" customHeight="1">
      <c r="B9" s="155">
        <v>2</v>
      </c>
      <c r="C9" s="30"/>
      <c r="D9" s="31"/>
      <c r="E9" s="32"/>
      <c r="F9" s="33"/>
      <c r="G9" s="33"/>
      <c r="H9" s="34"/>
      <c r="I9" s="35"/>
      <c r="J9" s="60" t="str">
        <f t="shared" ref="J9:J22" si="3">IF(H9&gt;0,ROUNDDOWN(I9/H9,1),"")</f>
        <v/>
      </c>
      <c r="K9" s="61">
        <f t="shared" ref="K9:K22" si="4">G9*H9</f>
        <v>0</v>
      </c>
      <c r="L9" s="62">
        <f t="shared" ref="L9:L22" si="5">G9*I9</f>
        <v>0</v>
      </c>
      <c r="M9" s="61">
        <f t="shared" ref="M9:M22" si="6">D9*K9/1000</f>
        <v>0</v>
      </c>
      <c r="N9" s="63">
        <f t="shared" si="0"/>
        <v>0</v>
      </c>
      <c r="O9" s="133"/>
      <c r="P9" s="128"/>
      <c r="Q9" s="125"/>
      <c r="R9" s="37"/>
      <c r="S9" s="34"/>
      <c r="T9" s="35"/>
      <c r="U9" s="60" t="str">
        <f t="shared" ref="U9:U22" si="7">IF(S9&gt;0,ROUNDDOWN(T9/S9,1),"")</f>
        <v/>
      </c>
      <c r="V9" s="61">
        <f t="shared" ref="V9:V22" si="8">R9*S9</f>
        <v>0</v>
      </c>
      <c r="W9" s="62">
        <f t="shared" ref="W9:W22" si="9">R9*T9</f>
        <v>0</v>
      </c>
      <c r="X9" s="73">
        <f t="shared" ref="X9:X22" si="10">D9*V9/1000</f>
        <v>0</v>
      </c>
      <c r="Y9" s="74">
        <f t="shared" si="1"/>
        <v>0</v>
      </c>
      <c r="Z9" s="30"/>
      <c r="AA9" s="79" t="str">
        <f t="shared" si="2"/>
        <v/>
      </c>
    </row>
    <row r="10" spans="2:27" ht="30" customHeight="1">
      <c r="B10" s="154">
        <v>3</v>
      </c>
      <c r="C10" s="30"/>
      <c r="D10" s="31"/>
      <c r="E10" s="32"/>
      <c r="F10" s="33"/>
      <c r="G10" s="33"/>
      <c r="H10" s="34"/>
      <c r="I10" s="35"/>
      <c r="J10" s="60" t="str">
        <f t="shared" si="3"/>
        <v/>
      </c>
      <c r="K10" s="61">
        <f t="shared" si="4"/>
        <v>0</v>
      </c>
      <c r="L10" s="62">
        <f t="shared" si="5"/>
        <v>0</v>
      </c>
      <c r="M10" s="61">
        <f t="shared" si="6"/>
        <v>0</v>
      </c>
      <c r="N10" s="63">
        <f t="shared" si="0"/>
        <v>0</v>
      </c>
      <c r="O10" s="133"/>
      <c r="P10" s="128"/>
      <c r="Q10" s="125"/>
      <c r="R10" s="37"/>
      <c r="S10" s="34"/>
      <c r="T10" s="35"/>
      <c r="U10" s="60" t="str">
        <f t="shared" si="7"/>
        <v/>
      </c>
      <c r="V10" s="61">
        <f t="shared" si="8"/>
        <v>0</v>
      </c>
      <c r="W10" s="62">
        <f t="shared" si="9"/>
        <v>0</v>
      </c>
      <c r="X10" s="73">
        <f t="shared" si="10"/>
        <v>0</v>
      </c>
      <c r="Y10" s="74">
        <f t="shared" si="1"/>
        <v>0</v>
      </c>
      <c r="Z10" s="30"/>
      <c r="AA10" s="79" t="str">
        <f>IF(Z10&gt;0,U10/Z10,"")</f>
        <v/>
      </c>
    </row>
    <row r="11" spans="2:27" ht="30" customHeight="1">
      <c r="B11" s="155">
        <v>4</v>
      </c>
      <c r="C11" s="30"/>
      <c r="D11" s="31"/>
      <c r="E11" s="32"/>
      <c r="F11" s="33"/>
      <c r="G11" s="33"/>
      <c r="H11" s="34"/>
      <c r="I11" s="35"/>
      <c r="J11" s="60" t="str">
        <f t="shared" si="3"/>
        <v/>
      </c>
      <c r="K11" s="61">
        <f t="shared" si="4"/>
        <v>0</v>
      </c>
      <c r="L11" s="62">
        <f t="shared" si="5"/>
        <v>0</v>
      </c>
      <c r="M11" s="61">
        <f t="shared" si="6"/>
        <v>0</v>
      </c>
      <c r="N11" s="63">
        <f t="shared" si="0"/>
        <v>0</v>
      </c>
      <c r="O11" s="133"/>
      <c r="P11" s="128"/>
      <c r="Q11" s="125"/>
      <c r="R11" s="37"/>
      <c r="S11" s="34"/>
      <c r="T11" s="35"/>
      <c r="U11" s="60" t="str">
        <f t="shared" si="7"/>
        <v/>
      </c>
      <c r="V11" s="61">
        <f t="shared" si="8"/>
        <v>0</v>
      </c>
      <c r="W11" s="62">
        <f t="shared" si="9"/>
        <v>0</v>
      </c>
      <c r="X11" s="73">
        <f t="shared" si="10"/>
        <v>0</v>
      </c>
      <c r="Y11" s="74">
        <f t="shared" si="1"/>
        <v>0</v>
      </c>
      <c r="Z11" s="30"/>
      <c r="AA11" s="79" t="str">
        <f t="shared" ref="AA11:AA22" si="11">IF(Z11&gt;0,U11/Z11,"")</f>
        <v/>
      </c>
    </row>
    <row r="12" spans="2:27" ht="30" customHeight="1">
      <c r="B12" s="154">
        <v>5</v>
      </c>
      <c r="C12" s="30"/>
      <c r="D12" s="31"/>
      <c r="E12" s="32"/>
      <c r="F12" s="33"/>
      <c r="G12" s="33"/>
      <c r="H12" s="34"/>
      <c r="I12" s="35"/>
      <c r="J12" s="60" t="str">
        <f t="shared" si="3"/>
        <v/>
      </c>
      <c r="K12" s="61">
        <f t="shared" si="4"/>
        <v>0</v>
      </c>
      <c r="L12" s="62">
        <f t="shared" si="5"/>
        <v>0</v>
      </c>
      <c r="M12" s="61">
        <f t="shared" si="6"/>
        <v>0</v>
      </c>
      <c r="N12" s="63">
        <f t="shared" si="0"/>
        <v>0</v>
      </c>
      <c r="O12" s="133"/>
      <c r="P12" s="128"/>
      <c r="Q12" s="125"/>
      <c r="R12" s="37"/>
      <c r="S12" s="34"/>
      <c r="T12" s="35"/>
      <c r="U12" s="60" t="str">
        <f t="shared" si="7"/>
        <v/>
      </c>
      <c r="V12" s="61">
        <f t="shared" si="8"/>
        <v>0</v>
      </c>
      <c r="W12" s="62">
        <f t="shared" si="9"/>
        <v>0</v>
      </c>
      <c r="X12" s="73">
        <f t="shared" si="10"/>
        <v>0</v>
      </c>
      <c r="Y12" s="74">
        <f t="shared" si="1"/>
        <v>0</v>
      </c>
      <c r="Z12" s="30"/>
      <c r="AA12" s="79" t="str">
        <f t="shared" si="11"/>
        <v/>
      </c>
    </row>
    <row r="13" spans="2:27" ht="30" customHeight="1">
      <c r="B13" s="155">
        <v>6</v>
      </c>
      <c r="C13" s="30"/>
      <c r="D13" s="31"/>
      <c r="E13" s="32"/>
      <c r="F13" s="33"/>
      <c r="G13" s="33"/>
      <c r="H13" s="34"/>
      <c r="I13" s="35"/>
      <c r="J13" s="60" t="str">
        <f t="shared" si="3"/>
        <v/>
      </c>
      <c r="K13" s="61">
        <f t="shared" si="4"/>
        <v>0</v>
      </c>
      <c r="L13" s="62">
        <f t="shared" si="5"/>
        <v>0</v>
      </c>
      <c r="M13" s="61">
        <f t="shared" si="6"/>
        <v>0</v>
      </c>
      <c r="N13" s="63">
        <f t="shared" si="0"/>
        <v>0</v>
      </c>
      <c r="O13" s="133"/>
      <c r="P13" s="128"/>
      <c r="Q13" s="125"/>
      <c r="R13" s="37"/>
      <c r="S13" s="34"/>
      <c r="T13" s="35"/>
      <c r="U13" s="60" t="str">
        <f t="shared" si="7"/>
        <v/>
      </c>
      <c r="V13" s="61">
        <f t="shared" si="8"/>
        <v>0</v>
      </c>
      <c r="W13" s="62">
        <f t="shared" si="9"/>
        <v>0</v>
      </c>
      <c r="X13" s="73">
        <f t="shared" si="10"/>
        <v>0</v>
      </c>
      <c r="Y13" s="74">
        <f t="shared" si="1"/>
        <v>0</v>
      </c>
      <c r="Z13" s="30"/>
      <c r="AA13" s="79" t="str">
        <f t="shared" si="11"/>
        <v/>
      </c>
    </row>
    <row r="14" spans="2:27" ht="30" customHeight="1">
      <c r="B14" s="154">
        <v>7</v>
      </c>
      <c r="C14" s="30"/>
      <c r="D14" s="31"/>
      <c r="E14" s="32"/>
      <c r="F14" s="33"/>
      <c r="G14" s="33"/>
      <c r="H14" s="34"/>
      <c r="I14" s="35"/>
      <c r="J14" s="60" t="str">
        <f t="shared" si="3"/>
        <v/>
      </c>
      <c r="K14" s="61">
        <f t="shared" si="4"/>
        <v>0</v>
      </c>
      <c r="L14" s="62">
        <f t="shared" si="5"/>
        <v>0</v>
      </c>
      <c r="M14" s="61">
        <f t="shared" si="6"/>
        <v>0</v>
      </c>
      <c r="N14" s="63">
        <f t="shared" si="0"/>
        <v>0</v>
      </c>
      <c r="O14" s="133"/>
      <c r="P14" s="128"/>
      <c r="Q14" s="125"/>
      <c r="R14" s="37"/>
      <c r="S14" s="34"/>
      <c r="T14" s="35"/>
      <c r="U14" s="60" t="str">
        <f t="shared" si="7"/>
        <v/>
      </c>
      <c r="V14" s="61">
        <f t="shared" si="8"/>
        <v>0</v>
      </c>
      <c r="W14" s="62">
        <f t="shared" si="9"/>
        <v>0</v>
      </c>
      <c r="X14" s="73">
        <f t="shared" si="10"/>
        <v>0</v>
      </c>
      <c r="Y14" s="74">
        <f t="shared" si="1"/>
        <v>0</v>
      </c>
      <c r="Z14" s="30"/>
      <c r="AA14" s="79" t="str">
        <f t="shared" si="11"/>
        <v/>
      </c>
    </row>
    <row r="15" spans="2:27" ht="30" customHeight="1">
      <c r="B15" s="155">
        <v>8</v>
      </c>
      <c r="C15" s="30"/>
      <c r="D15" s="31"/>
      <c r="E15" s="32"/>
      <c r="F15" s="33"/>
      <c r="G15" s="33"/>
      <c r="H15" s="34"/>
      <c r="I15" s="35"/>
      <c r="J15" s="60" t="str">
        <f t="shared" si="3"/>
        <v/>
      </c>
      <c r="K15" s="61">
        <f t="shared" si="4"/>
        <v>0</v>
      </c>
      <c r="L15" s="62">
        <f t="shared" si="5"/>
        <v>0</v>
      </c>
      <c r="M15" s="61">
        <f t="shared" si="6"/>
        <v>0</v>
      </c>
      <c r="N15" s="63">
        <f t="shared" si="0"/>
        <v>0</v>
      </c>
      <c r="O15" s="133"/>
      <c r="P15" s="128"/>
      <c r="Q15" s="125"/>
      <c r="R15" s="37"/>
      <c r="S15" s="34"/>
      <c r="T15" s="35"/>
      <c r="U15" s="60" t="str">
        <f t="shared" si="7"/>
        <v/>
      </c>
      <c r="V15" s="61">
        <f t="shared" si="8"/>
        <v>0</v>
      </c>
      <c r="W15" s="62">
        <f t="shared" si="9"/>
        <v>0</v>
      </c>
      <c r="X15" s="73">
        <f t="shared" si="10"/>
        <v>0</v>
      </c>
      <c r="Y15" s="74">
        <f t="shared" si="1"/>
        <v>0</v>
      </c>
      <c r="Z15" s="30"/>
      <c r="AA15" s="79" t="str">
        <f t="shared" si="11"/>
        <v/>
      </c>
    </row>
    <row r="16" spans="2:27" ht="30" customHeight="1">
      <c r="B16" s="154">
        <v>9</v>
      </c>
      <c r="C16" s="30"/>
      <c r="D16" s="31"/>
      <c r="E16" s="32"/>
      <c r="F16" s="33"/>
      <c r="G16" s="33"/>
      <c r="H16" s="34"/>
      <c r="I16" s="35"/>
      <c r="J16" s="60" t="str">
        <f t="shared" si="3"/>
        <v/>
      </c>
      <c r="K16" s="61">
        <f t="shared" si="4"/>
        <v>0</v>
      </c>
      <c r="L16" s="62">
        <f t="shared" si="5"/>
        <v>0</v>
      </c>
      <c r="M16" s="61">
        <f t="shared" si="6"/>
        <v>0</v>
      </c>
      <c r="N16" s="63">
        <f t="shared" si="0"/>
        <v>0</v>
      </c>
      <c r="O16" s="133"/>
      <c r="P16" s="128"/>
      <c r="Q16" s="125"/>
      <c r="R16" s="37"/>
      <c r="S16" s="34"/>
      <c r="T16" s="35"/>
      <c r="U16" s="60" t="str">
        <f t="shared" si="7"/>
        <v/>
      </c>
      <c r="V16" s="61">
        <f t="shared" si="8"/>
        <v>0</v>
      </c>
      <c r="W16" s="62">
        <f t="shared" si="9"/>
        <v>0</v>
      </c>
      <c r="X16" s="73">
        <f t="shared" si="10"/>
        <v>0</v>
      </c>
      <c r="Y16" s="74">
        <f t="shared" si="1"/>
        <v>0</v>
      </c>
      <c r="Z16" s="30"/>
      <c r="AA16" s="79" t="str">
        <f t="shared" si="11"/>
        <v/>
      </c>
    </row>
    <row r="17" spans="2:32" ht="30" customHeight="1">
      <c r="B17" s="155">
        <v>10</v>
      </c>
      <c r="C17" s="30"/>
      <c r="D17" s="31"/>
      <c r="E17" s="32"/>
      <c r="F17" s="33"/>
      <c r="G17" s="33"/>
      <c r="H17" s="34"/>
      <c r="I17" s="35"/>
      <c r="J17" s="60" t="str">
        <f t="shared" si="3"/>
        <v/>
      </c>
      <c r="K17" s="61">
        <f t="shared" si="4"/>
        <v>0</v>
      </c>
      <c r="L17" s="62">
        <f t="shared" si="5"/>
        <v>0</v>
      </c>
      <c r="M17" s="61">
        <f t="shared" si="6"/>
        <v>0</v>
      </c>
      <c r="N17" s="63">
        <f t="shared" si="0"/>
        <v>0</v>
      </c>
      <c r="O17" s="133"/>
      <c r="P17" s="128"/>
      <c r="Q17" s="125"/>
      <c r="R17" s="37"/>
      <c r="S17" s="34"/>
      <c r="T17" s="35"/>
      <c r="U17" s="60" t="str">
        <f t="shared" si="7"/>
        <v/>
      </c>
      <c r="V17" s="61">
        <f t="shared" si="8"/>
        <v>0</v>
      </c>
      <c r="W17" s="62">
        <f t="shared" si="9"/>
        <v>0</v>
      </c>
      <c r="X17" s="73">
        <f t="shared" si="10"/>
        <v>0</v>
      </c>
      <c r="Y17" s="74">
        <f t="shared" si="1"/>
        <v>0</v>
      </c>
      <c r="Z17" s="30"/>
      <c r="AA17" s="79" t="str">
        <f t="shared" si="11"/>
        <v/>
      </c>
    </row>
    <row r="18" spans="2:32" ht="30" customHeight="1">
      <c r="B18" s="154">
        <v>11</v>
      </c>
      <c r="C18" s="30"/>
      <c r="D18" s="31"/>
      <c r="E18" s="32"/>
      <c r="F18" s="33"/>
      <c r="G18" s="33"/>
      <c r="H18" s="34"/>
      <c r="I18" s="35"/>
      <c r="J18" s="60" t="str">
        <f t="shared" si="3"/>
        <v/>
      </c>
      <c r="K18" s="61">
        <f t="shared" si="4"/>
        <v>0</v>
      </c>
      <c r="L18" s="62">
        <f t="shared" si="5"/>
        <v>0</v>
      </c>
      <c r="M18" s="61">
        <f t="shared" si="6"/>
        <v>0</v>
      </c>
      <c r="N18" s="63">
        <f t="shared" si="0"/>
        <v>0</v>
      </c>
      <c r="O18" s="133"/>
      <c r="P18" s="128"/>
      <c r="Q18" s="125"/>
      <c r="R18" s="37"/>
      <c r="S18" s="34"/>
      <c r="T18" s="35"/>
      <c r="U18" s="60" t="str">
        <f t="shared" si="7"/>
        <v/>
      </c>
      <c r="V18" s="61">
        <f t="shared" si="8"/>
        <v>0</v>
      </c>
      <c r="W18" s="62">
        <f t="shared" si="9"/>
        <v>0</v>
      </c>
      <c r="X18" s="73">
        <f t="shared" si="10"/>
        <v>0</v>
      </c>
      <c r="Y18" s="74">
        <f t="shared" si="1"/>
        <v>0</v>
      </c>
      <c r="Z18" s="30"/>
      <c r="AA18" s="79" t="str">
        <f t="shared" si="11"/>
        <v/>
      </c>
    </row>
    <row r="19" spans="2:32" ht="30" customHeight="1">
      <c r="B19" s="155">
        <v>12</v>
      </c>
      <c r="C19" s="30"/>
      <c r="D19" s="31"/>
      <c r="E19" s="32"/>
      <c r="F19" s="33"/>
      <c r="G19" s="33"/>
      <c r="H19" s="34"/>
      <c r="I19" s="35"/>
      <c r="J19" s="60" t="str">
        <f t="shared" si="3"/>
        <v/>
      </c>
      <c r="K19" s="61">
        <f t="shared" si="4"/>
        <v>0</v>
      </c>
      <c r="L19" s="62">
        <f t="shared" si="5"/>
        <v>0</v>
      </c>
      <c r="M19" s="61">
        <f t="shared" si="6"/>
        <v>0</v>
      </c>
      <c r="N19" s="63">
        <f t="shared" si="0"/>
        <v>0</v>
      </c>
      <c r="O19" s="133"/>
      <c r="P19" s="128"/>
      <c r="Q19" s="125"/>
      <c r="R19" s="37"/>
      <c r="S19" s="34"/>
      <c r="T19" s="35"/>
      <c r="U19" s="60" t="str">
        <f t="shared" si="7"/>
        <v/>
      </c>
      <c r="V19" s="61">
        <f t="shared" si="8"/>
        <v>0</v>
      </c>
      <c r="W19" s="62">
        <f t="shared" si="9"/>
        <v>0</v>
      </c>
      <c r="X19" s="73">
        <f t="shared" si="10"/>
        <v>0</v>
      </c>
      <c r="Y19" s="74">
        <f t="shared" si="1"/>
        <v>0</v>
      </c>
      <c r="Z19" s="30"/>
      <c r="AA19" s="79" t="str">
        <f t="shared" si="11"/>
        <v/>
      </c>
    </row>
    <row r="20" spans="2:32" ht="30" customHeight="1">
      <c r="B20" s="154">
        <v>13</v>
      </c>
      <c r="C20" s="30"/>
      <c r="D20" s="31"/>
      <c r="E20" s="32"/>
      <c r="F20" s="33"/>
      <c r="G20" s="33"/>
      <c r="H20" s="34"/>
      <c r="I20" s="35"/>
      <c r="J20" s="60" t="str">
        <f t="shared" si="3"/>
        <v/>
      </c>
      <c r="K20" s="61">
        <f t="shared" si="4"/>
        <v>0</v>
      </c>
      <c r="L20" s="62">
        <f t="shared" si="5"/>
        <v>0</v>
      </c>
      <c r="M20" s="61">
        <f t="shared" si="6"/>
        <v>0</v>
      </c>
      <c r="N20" s="63">
        <f t="shared" si="0"/>
        <v>0</v>
      </c>
      <c r="O20" s="133"/>
      <c r="P20" s="128"/>
      <c r="Q20" s="125"/>
      <c r="R20" s="37"/>
      <c r="S20" s="34"/>
      <c r="T20" s="35"/>
      <c r="U20" s="60" t="str">
        <f t="shared" si="7"/>
        <v/>
      </c>
      <c r="V20" s="61">
        <f t="shared" si="8"/>
        <v>0</v>
      </c>
      <c r="W20" s="62">
        <f t="shared" si="9"/>
        <v>0</v>
      </c>
      <c r="X20" s="73">
        <f t="shared" si="10"/>
        <v>0</v>
      </c>
      <c r="Y20" s="74">
        <f t="shared" si="1"/>
        <v>0</v>
      </c>
      <c r="Z20" s="30"/>
      <c r="AA20" s="79" t="str">
        <f t="shared" si="11"/>
        <v/>
      </c>
    </row>
    <row r="21" spans="2:32" ht="30" customHeight="1">
      <c r="B21" s="155">
        <v>14</v>
      </c>
      <c r="C21" s="30"/>
      <c r="D21" s="31"/>
      <c r="E21" s="32"/>
      <c r="F21" s="33"/>
      <c r="G21" s="33"/>
      <c r="H21" s="34"/>
      <c r="I21" s="35"/>
      <c r="J21" s="60" t="str">
        <f t="shared" si="3"/>
        <v/>
      </c>
      <c r="K21" s="61">
        <f t="shared" si="4"/>
        <v>0</v>
      </c>
      <c r="L21" s="62">
        <f t="shared" si="5"/>
        <v>0</v>
      </c>
      <c r="M21" s="61">
        <f t="shared" si="6"/>
        <v>0</v>
      </c>
      <c r="N21" s="63">
        <f t="shared" si="0"/>
        <v>0</v>
      </c>
      <c r="O21" s="133"/>
      <c r="P21" s="128"/>
      <c r="Q21" s="125"/>
      <c r="R21" s="37"/>
      <c r="S21" s="34"/>
      <c r="T21" s="35"/>
      <c r="U21" s="60" t="str">
        <f t="shared" si="7"/>
        <v/>
      </c>
      <c r="V21" s="61">
        <f t="shared" si="8"/>
        <v>0</v>
      </c>
      <c r="W21" s="62">
        <f t="shared" si="9"/>
        <v>0</v>
      </c>
      <c r="X21" s="73">
        <f t="shared" si="10"/>
        <v>0</v>
      </c>
      <c r="Y21" s="74">
        <f t="shared" si="1"/>
        <v>0</v>
      </c>
      <c r="Z21" s="30"/>
      <c r="AA21" s="79" t="str">
        <f t="shared" si="11"/>
        <v/>
      </c>
    </row>
    <row r="22" spans="2:32" ht="30" customHeight="1" thickBot="1">
      <c r="B22" s="157">
        <v>15</v>
      </c>
      <c r="C22" s="39"/>
      <c r="D22" s="40"/>
      <c r="E22" s="41"/>
      <c r="F22" s="42"/>
      <c r="G22" s="43"/>
      <c r="H22" s="44"/>
      <c r="I22" s="45"/>
      <c r="J22" s="64" t="str">
        <f t="shared" si="3"/>
        <v/>
      </c>
      <c r="K22" s="65">
        <f t="shared" si="4"/>
        <v>0</v>
      </c>
      <c r="L22" s="66">
        <f t="shared" si="5"/>
        <v>0</v>
      </c>
      <c r="M22" s="65">
        <f t="shared" si="6"/>
        <v>0</v>
      </c>
      <c r="N22" s="67">
        <f t="shared" si="0"/>
        <v>0</v>
      </c>
      <c r="O22" s="134"/>
      <c r="P22" s="131"/>
      <c r="Q22" s="126"/>
      <c r="R22" s="47"/>
      <c r="S22" s="44"/>
      <c r="T22" s="45"/>
      <c r="U22" s="64" t="str">
        <f t="shared" si="7"/>
        <v/>
      </c>
      <c r="V22" s="65">
        <f t="shared" si="8"/>
        <v>0</v>
      </c>
      <c r="W22" s="66">
        <f t="shared" si="9"/>
        <v>0</v>
      </c>
      <c r="X22" s="75">
        <f t="shared" si="10"/>
        <v>0</v>
      </c>
      <c r="Y22" s="76">
        <f t="shared" si="1"/>
        <v>0</v>
      </c>
      <c r="Z22" s="39"/>
      <c r="AA22" s="80" t="str">
        <f t="shared" si="11"/>
        <v/>
      </c>
    </row>
    <row r="23" spans="2:32" ht="30" customHeight="1" thickBot="1">
      <c r="B23" s="158"/>
      <c r="C23" s="91"/>
      <c r="D23" s="91"/>
      <c r="E23" s="91"/>
      <c r="F23" s="159" t="s">
        <v>35</v>
      </c>
      <c r="G23" s="68">
        <f t="shared" ref="G23" si="12">SUM(G8:G22)</f>
        <v>0</v>
      </c>
      <c r="H23" s="91"/>
      <c r="I23" s="91"/>
      <c r="J23" s="91"/>
      <c r="K23" s="68">
        <f>SUM(K8:K22)</f>
        <v>0</v>
      </c>
      <c r="L23" s="69">
        <f>SUM(L8:L22)</f>
        <v>0</v>
      </c>
      <c r="M23" s="68">
        <f>SUM(M8:M22)</f>
        <v>0</v>
      </c>
      <c r="N23" s="129">
        <f>SUM(N8:N22)</f>
        <v>0</v>
      </c>
      <c r="O23" s="160"/>
      <c r="P23" s="69"/>
      <c r="Q23" s="159" t="s">
        <v>35</v>
      </c>
      <c r="R23" s="68">
        <f t="shared" ref="R23" si="13">SUM(R8:R22)</f>
        <v>0</v>
      </c>
      <c r="S23" s="91"/>
      <c r="T23" s="91"/>
      <c r="U23" s="91"/>
      <c r="V23" s="68">
        <f>SUM(V8:V22)</f>
        <v>0</v>
      </c>
      <c r="W23" s="69">
        <f>SUM(W8:W22)</f>
        <v>0</v>
      </c>
      <c r="X23" s="77">
        <f>SUM(X8:X22)</f>
        <v>0</v>
      </c>
      <c r="Y23" s="70">
        <f>SUM(Y8:Y22)</f>
        <v>0</v>
      </c>
      <c r="Z23" s="161"/>
      <c r="AA23" s="92"/>
    </row>
    <row r="24" spans="2:32" ht="19.5" thickBot="1">
      <c r="K24" s="162"/>
      <c r="L24" s="162"/>
      <c r="M24" s="162"/>
      <c r="N24" s="162"/>
      <c r="O24" s="162"/>
      <c r="P24" s="162"/>
      <c r="V24" s="162"/>
      <c r="W24" s="162"/>
      <c r="X24" s="162"/>
      <c r="Y24" s="162"/>
    </row>
    <row r="25" spans="2:32">
      <c r="K25" s="162"/>
      <c r="L25" s="162"/>
      <c r="M25" s="162"/>
      <c r="N25" s="162"/>
      <c r="O25" s="162"/>
      <c r="P25" s="162"/>
      <c r="T25" s="119"/>
      <c r="U25" s="120"/>
      <c r="V25" s="93" t="s">
        <v>27</v>
      </c>
      <c r="W25" s="94" t="s">
        <v>28</v>
      </c>
      <c r="X25" s="94" t="s">
        <v>29</v>
      </c>
      <c r="Y25" s="95" t="s">
        <v>30</v>
      </c>
    </row>
    <row r="26" spans="2:32" ht="19.5" thickBot="1">
      <c r="K26" s="162"/>
      <c r="L26" s="162"/>
      <c r="M26" s="162"/>
      <c r="N26" s="162"/>
      <c r="O26" s="162"/>
      <c r="P26" s="162"/>
      <c r="T26" s="121"/>
      <c r="U26" s="122"/>
      <c r="V26" s="96" t="s">
        <v>31</v>
      </c>
      <c r="W26" s="97" t="s">
        <v>32</v>
      </c>
      <c r="X26" s="97" t="s">
        <v>33</v>
      </c>
      <c r="Y26" s="98" t="s">
        <v>34</v>
      </c>
    </row>
    <row r="27" spans="2:32" ht="19.5" thickTop="1">
      <c r="T27" s="179" t="s">
        <v>20</v>
      </c>
      <c r="U27" s="180"/>
      <c r="V27" s="99">
        <f>V23-K23</f>
        <v>0</v>
      </c>
      <c r="W27" s="100">
        <f>W23-L23</f>
        <v>0</v>
      </c>
      <c r="X27" s="100">
        <f>X23-M23</f>
        <v>0</v>
      </c>
      <c r="Y27" s="101">
        <f>Y23-N23</f>
        <v>0</v>
      </c>
    </row>
    <row r="28" spans="2:32" ht="19.5" thickBot="1">
      <c r="B28" t="s">
        <v>22</v>
      </c>
      <c r="T28" s="188" t="s">
        <v>21</v>
      </c>
      <c r="U28" s="189"/>
      <c r="V28" s="81" t="str">
        <f>IFERROR(V23/K23-1,"")</f>
        <v/>
      </c>
      <c r="W28" s="82" t="str">
        <f>IFERROR(W23/L23-1,"")</f>
        <v/>
      </c>
      <c r="X28" s="82" t="str">
        <f>IFERROR(X23/M23-1,"")</f>
        <v/>
      </c>
      <c r="Y28" s="83" t="str">
        <f>IFERROR(Y23/N23-1,"")</f>
        <v/>
      </c>
    </row>
    <row r="29" spans="2:32">
      <c r="C29" t="s">
        <v>3</v>
      </c>
      <c r="H29" t="s">
        <v>4</v>
      </c>
      <c r="Z29" s="163"/>
    </row>
    <row r="30" spans="2:32">
      <c r="C30" s="164" t="s">
        <v>15</v>
      </c>
      <c r="D30" s="165"/>
      <c r="E30" s="31"/>
      <c r="H30" t="s">
        <v>5</v>
      </c>
      <c r="T30" s="102" t="s">
        <v>23</v>
      </c>
      <c r="U30" s="103"/>
      <c r="V30" s="104"/>
      <c r="W30" s="86">
        <f>X27*E30</f>
        <v>0</v>
      </c>
      <c r="X30" s="105" t="s">
        <v>24</v>
      </c>
      <c r="AC30" s="163"/>
      <c r="AD30" s="166"/>
      <c r="AE30" s="166"/>
      <c r="AF30" s="166"/>
    </row>
    <row r="31" spans="2:32">
      <c r="C31" s="164" t="s">
        <v>58</v>
      </c>
      <c r="D31" s="165"/>
      <c r="E31" s="31"/>
      <c r="H31" t="s">
        <v>6</v>
      </c>
      <c r="T31" s="106" t="s">
        <v>7</v>
      </c>
      <c r="U31" s="107"/>
      <c r="V31" s="108"/>
      <c r="W31" s="84">
        <f>W30*E31</f>
        <v>0</v>
      </c>
      <c r="X31" s="105" t="s">
        <v>25</v>
      </c>
      <c r="AC31" s="163"/>
      <c r="AD31" s="166"/>
      <c r="AE31" s="166"/>
      <c r="AF31" s="166"/>
    </row>
    <row r="32" spans="2:32">
      <c r="C32" s="164" t="s">
        <v>17</v>
      </c>
      <c r="D32" s="165"/>
      <c r="E32" s="156">
        <v>0.48799999999999999</v>
      </c>
      <c r="H32" t="s">
        <v>19</v>
      </c>
      <c r="T32" s="109" t="s">
        <v>8</v>
      </c>
      <c r="U32" s="110"/>
      <c r="V32" s="111"/>
      <c r="W32" s="85">
        <f>W30*E32</f>
        <v>0</v>
      </c>
      <c r="X32" s="112" t="s">
        <v>26</v>
      </c>
      <c r="AB32" s="163"/>
      <c r="AC32" s="163"/>
      <c r="AD32" s="166"/>
      <c r="AE32" s="166"/>
      <c r="AF32" s="166"/>
    </row>
    <row r="33" spans="18:29">
      <c r="R33" s="167"/>
      <c r="T33" s="167"/>
      <c r="U33" s="168"/>
      <c r="V33" s="168"/>
      <c r="W33" s="163"/>
      <c r="X33" s="163"/>
      <c r="Y33" s="163"/>
      <c r="Z33" s="163"/>
      <c r="AA33" s="166"/>
      <c r="AB33" s="166"/>
      <c r="AC33" s="166"/>
    </row>
    <row r="34" spans="18:29">
      <c r="S34" s="167"/>
      <c r="T34" s="167"/>
      <c r="U34" s="168"/>
      <c r="V34" s="168"/>
      <c r="W34" s="163"/>
      <c r="X34" s="163"/>
      <c r="Y34" s="163"/>
      <c r="Z34" s="163"/>
      <c r="AA34" s="166"/>
      <c r="AB34" s="166"/>
      <c r="AC34" s="166"/>
    </row>
    <row r="37" spans="18:29">
      <c r="AB37" s="169"/>
    </row>
  </sheetData>
  <sheetProtection algorithmName="SHA-512" hashValue="jNgJIEArcU8amjuvVhngdrd4GLO2tvS4d+JX5dp+CWPYhn6HJhac+uHhcXcwzUtl1ZTNexjzFYOfpKEmjHxqdA==" saltValue="04v4Pu9TCmB5woj6ZZnbnA==" spinCount="100000" sheet="1" formatCells="0" formatColumns="0" formatRows="0"/>
  <mergeCells count="19">
    <mergeCell ref="M2:N2"/>
    <mergeCell ref="T28:U28"/>
    <mergeCell ref="K6:L6"/>
    <mergeCell ref="V6:W6"/>
    <mergeCell ref="R6:R7"/>
    <mergeCell ref="F6:F7"/>
    <mergeCell ref="G6:G7"/>
    <mergeCell ref="Q6:Q7"/>
    <mergeCell ref="M6:M7"/>
    <mergeCell ref="N6:N7"/>
    <mergeCell ref="O6:O7"/>
    <mergeCell ref="P6:P7"/>
    <mergeCell ref="Z6:Z7"/>
    <mergeCell ref="AA6:AA7"/>
    <mergeCell ref="T27:U27"/>
    <mergeCell ref="D6:D7"/>
    <mergeCell ref="E6:E7"/>
    <mergeCell ref="X6:X7"/>
    <mergeCell ref="Y6:Y7"/>
  </mergeCells>
  <phoneticPr fontId="2"/>
  <printOptions horizontalCentered="1"/>
  <pageMargins left="0.31496062992125984" right="0.31496062992125984" top="0.55118110236220474" bottom="0.39370078740157483" header="0.31496062992125984" footer="0.31496062992125984"/>
  <pageSetup paperSize="9" scale="5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58E6-7D11-49BB-866B-5EE101E23A4A}">
  <sheetPr>
    <pageSetUpPr fitToPage="1"/>
  </sheetPr>
  <dimension ref="B1:AF37"/>
  <sheetViews>
    <sheetView showGridLines="0" zoomScale="75" zoomScaleNormal="75" workbookViewId="0">
      <selection activeCell="M2" sqref="M2"/>
    </sheetView>
  </sheetViews>
  <sheetFormatPr defaultRowHeight="18.75"/>
  <cols>
    <col min="1" max="1" width="1.75" style="2" customWidth="1"/>
    <col min="2" max="2" width="3.25" style="2" customWidth="1"/>
    <col min="3" max="3" width="17.375" style="2" customWidth="1"/>
    <col min="4" max="4" width="6.75" style="2" customWidth="1"/>
    <col min="5" max="5" width="13.25" style="2" customWidth="1"/>
    <col min="6" max="6" width="20.625" style="2" customWidth="1"/>
    <col min="7" max="7" width="5.625" style="2" customWidth="1"/>
    <col min="8" max="8" width="6" style="2" customWidth="1"/>
    <col min="9" max="9" width="7.5" style="2" bestFit="1" customWidth="1"/>
    <col min="10" max="10" width="7.75" style="2" bestFit="1" customWidth="1"/>
    <col min="11" max="11" width="9.125" style="2" bestFit="1" customWidth="1"/>
    <col min="12" max="12" width="9.75" style="2" bestFit="1" customWidth="1"/>
    <col min="13" max="14" width="9.75" style="2" customWidth="1"/>
    <col min="15" max="15" width="11.5" style="2" bestFit="1" customWidth="1"/>
    <col min="16" max="16" width="13.375" style="2" customWidth="1"/>
    <col min="17" max="17" width="20.625" style="2" customWidth="1"/>
    <col min="18" max="18" width="5.625" style="2" bestFit="1" customWidth="1"/>
    <col min="19" max="19" width="6" style="2" bestFit="1" customWidth="1"/>
    <col min="20" max="20" width="7.5" style="2" customWidth="1"/>
    <col min="21" max="21" width="7.75" style="2" bestFit="1" customWidth="1"/>
    <col min="22" max="25" width="9.125" style="2" customWidth="1"/>
    <col min="26" max="26" width="9.75" style="2" bestFit="1" customWidth="1"/>
    <col min="27" max="27" width="8.75" style="2" customWidth="1"/>
    <col min="28" max="16384" width="9" style="2"/>
  </cols>
  <sheetData>
    <row r="1" spans="2:27" ht="24">
      <c r="B1" s="1" t="s">
        <v>46</v>
      </c>
      <c r="K1"/>
      <c r="L1"/>
      <c r="M1"/>
      <c r="N1"/>
      <c r="O1"/>
      <c r="Y1" s="170"/>
      <c r="Z1" s="172" t="s">
        <v>66</v>
      </c>
      <c r="AA1" s="171"/>
    </row>
    <row r="2" spans="2:27" ht="18.75" customHeight="1">
      <c r="B2" s="1"/>
      <c r="K2"/>
      <c r="L2" s="136" t="s">
        <v>57</v>
      </c>
      <c r="M2" s="113"/>
      <c r="N2" s="113"/>
      <c r="O2"/>
    </row>
    <row r="3" spans="2:27" ht="18.75" customHeight="1">
      <c r="K3"/>
      <c r="L3"/>
      <c r="M3"/>
      <c r="N3"/>
      <c r="O3"/>
    </row>
    <row r="4" spans="2:27" ht="18.75" customHeight="1" thickBot="1"/>
    <row r="5" spans="2:27" ht="18.75" customHeight="1">
      <c r="B5" s="3"/>
      <c r="C5" s="4"/>
      <c r="D5" s="4"/>
      <c r="E5" s="5"/>
      <c r="F5" s="6"/>
      <c r="G5" s="6"/>
      <c r="H5" s="6"/>
      <c r="I5" s="7" t="s">
        <v>42</v>
      </c>
      <c r="J5" s="6"/>
      <c r="K5" s="6"/>
      <c r="L5" s="6"/>
      <c r="M5" s="6"/>
      <c r="N5" s="8"/>
      <c r="O5" s="6"/>
      <c r="P5" s="6"/>
      <c r="Q5" s="6"/>
      <c r="R5" s="6"/>
      <c r="S5" s="6"/>
      <c r="T5" s="7" t="s">
        <v>43</v>
      </c>
      <c r="U5" s="6"/>
      <c r="V5" s="6"/>
      <c r="W5" s="6"/>
      <c r="X5" s="6"/>
      <c r="Y5" s="6"/>
      <c r="Z5" s="6"/>
      <c r="AA5" s="9"/>
    </row>
    <row r="6" spans="2:27" ht="18.75" customHeight="1">
      <c r="B6" s="10"/>
      <c r="C6" s="11"/>
      <c r="D6" s="181" t="s">
        <v>65</v>
      </c>
      <c r="E6" s="210" t="s">
        <v>47</v>
      </c>
      <c r="F6" s="212" t="s">
        <v>9</v>
      </c>
      <c r="G6" s="212" t="s">
        <v>1</v>
      </c>
      <c r="H6" s="12"/>
      <c r="I6" s="13" t="s">
        <v>18</v>
      </c>
      <c r="J6" s="14"/>
      <c r="K6" s="198" t="s">
        <v>36</v>
      </c>
      <c r="L6" s="199"/>
      <c r="M6" s="200" t="s">
        <v>38</v>
      </c>
      <c r="N6" s="208" t="s">
        <v>39</v>
      </c>
      <c r="O6" s="214" t="s">
        <v>59</v>
      </c>
      <c r="P6" s="212" t="s">
        <v>47</v>
      </c>
      <c r="Q6" s="216" t="s">
        <v>9</v>
      </c>
      <c r="R6" s="212" t="s">
        <v>1</v>
      </c>
      <c r="S6" s="12"/>
      <c r="T6" s="13" t="s">
        <v>18</v>
      </c>
      <c r="U6" s="14"/>
      <c r="V6" s="198" t="s">
        <v>36</v>
      </c>
      <c r="W6" s="199"/>
      <c r="X6" s="200" t="s">
        <v>38</v>
      </c>
      <c r="Y6" s="206" t="s">
        <v>39</v>
      </c>
      <c r="Z6" s="202" t="s">
        <v>13</v>
      </c>
      <c r="AA6" s="204" t="s">
        <v>14</v>
      </c>
    </row>
    <row r="7" spans="2:27" ht="57" thickBot="1">
      <c r="B7" s="15" t="s">
        <v>0</v>
      </c>
      <c r="C7" s="16" t="s">
        <v>2</v>
      </c>
      <c r="D7" s="176"/>
      <c r="E7" s="211"/>
      <c r="F7" s="213"/>
      <c r="G7" s="213"/>
      <c r="H7" s="17" t="s">
        <v>40</v>
      </c>
      <c r="I7" s="17" t="s">
        <v>12</v>
      </c>
      <c r="J7" s="17" t="s">
        <v>11</v>
      </c>
      <c r="K7" s="18" t="s">
        <v>10</v>
      </c>
      <c r="L7" s="19" t="s">
        <v>37</v>
      </c>
      <c r="M7" s="201"/>
      <c r="N7" s="209"/>
      <c r="O7" s="215"/>
      <c r="P7" s="213"/>
      <c r="Q7" s="217"/>
      <c r="R7" s="213"/>
      <c r="S7" s="17" t="s">
        <v>40</v>
      </c>
      <c r="T7" s="17" t="s">
        <v>12</v>
      </c>
      <c r="U7" s="17" t="s">
        <v>11</v>
      </c>
      <c r="V7" s="18" t="s">
        <v>10</v>
      </c>
      <c r="W7" s="19" t="s">
        <v>37</v>
      </c>
      <c r="X7" s="201"/>
      <c r="Y7" s="207"/>
      <c r="Z7" s="203"/>
      <c r="AA7" s="205"/>
    </row>
    <row r="8" spans="2:27" ht="30" customHeight="1" thickTop="1">
      <c r="B8" s="20">
        <v>1</v>
      </c>
      <c r="C8" s="21" t="s">
        <v>44</v>
      </c>
      <c r="D8" s="22">
        <v>24</v>
      </c>
      <c r="E8" s="114" t="s">
        <v>48</v>
      </c>
      <c r="F8" s="24" t="s">
        <v>50</v>
      </c>
      <c r="G8" s="24">
        <v>50</v>
      </c>
      <c r="H8" s="25">
        <v>73</v>
      </c>
      <c r="I8" s="26">
        <v>5800</v>
      </c>
      <c r="J8" s="56">
        <f>IF(H8&gt;0,ROUNDDOWN(I8/H8,1),"")</f>
        <v>79.400000000000006</v>
      </c>
      <c r="K8" s="57">
        <f>G8*H8</f>
        <v>3650</v>
      </c>
      <c r="L8" s="58">
        <f>G8*I8</f>
        <v>290000</v>
      </c>
      <c r="M8" s="57">
        <f>D8*K8/1000</f>
        <v>87.6</v>
      </c>
      <c r="N8" s="59">
        <f t="shared" ref="N8:N22" si="0">M8*$E$30</f>
        <v>21900</v>
      </c>
      <c r="O8" s="132" t="s">
        <v>60</v>
      </c>
      <c r="P8" s="127" t="s">
        <v>63</v>
      </c>
      <c r="Q8" s="27" t="s">
        <v>41</v>
      </c>
      <c r="R8" s="28">
        <v>50</v>
      </c>
      <c r="S8" s="25">
        <v>43</v>
      </c>
      <c r="T8" s="26">
        <v>6000</v>
      </c>
      <c r="U8" s="56">
        <f>IF(S8&gt;0,ROUNDDOWN(T8/S8,1),"")</f>
        <v>139.5</v>
      </c>
      <c r="V8" s="57">
        <f>R8*S8</f>
        <v>2150</v>
      </c>
      <c r="W8" s="58">
        <f>R8*T8</f>
        <v>300000</v>
      </c>
      <c r="X8" s="71">
        <f>D8*V8/1000</f>
        <v>51.6</v>
      </c>
      <c r="Y8" s="72">
        <f t="shared" ref="Y8:Y22" si="1">X8*$E$30</f>
        <v>12900</v>
      </c>
      <c r="Z8" s="21">
        <v>100</v>
      </c>
      <c r="AA8" s="117">
        <f t="shared" ref="AA8:AA9" si="2">IF(Z8&gt;0,U8/Z8,"")</f>
        <v>1.395</v>
      </c>
    </row>
    <row r="9" spans="2:27" ht="30" customHeight="1">
      <c r="B9" s="29">
        <v>2</v>
      </c>
      <c r="C9" s="30" t="s">
        <v>45</v>
      </c>
      <c r="D9" s="31">
        <v>8</v>
      </c>
      <c r="E9" s="54" t="s">
        <v>49</v>
      </c>
      <c r="F9" s="33" t="s">
        <v>51</v>
      </c>
      <c r="G9" s="33">
        <v>20</v>
      </c>
      <c r="H9" s="34">
        <v>80</v>
      </c>
      <c r="I9" s="35">
        <v>6000</v>
      </c>
      <c r="J9" s="115">
        <f t="shared" ref="J9:J22" si="3">IF(H9&gt;0,ROUNDDOWN(I9/H9,1),"")</f>
        <v>75</v>
      </c>
      <c r="K9" s="61">
        <f t="shared" ref="K9:K22" si="4">G9*H9</f>
        <v>1600</v>
      </c>
      <c r="L9" s="62">
        <f t="shared" ref="L9:L22" si="5">G9*I9</f>
        <v>120000</v>
      </c>
      <c r="M9" s="61">
        <f t="shared" ref="M9:M22" si="6">D9*K9/1000</f>
        <v>12.8</v>
      </c>
      <c r="N9" s="63">
        <f t="shared" si="0"/>
        <v>3200</v>
      </c>
      <c r="O9" s="133" t="s">
        <v>61</v>
      </c>
      <c r="P9" s="128" t="s">
        <v>49</v>
      </c>
      <c r="Q9" s="36" t="s">
        <v>52</v>
      </c>
      <c r="R9" s="37">
        <v>20</v>
      </c>
      <c r="S9" s="34">
        <v>42</v>
      </c>
      <c r="T9" s="35">
        <v>6000</v>
      </c>
      <c r="U9" s="60">
        <f t="shared" ref="U9:U22" si="7">IF(S9&gt;0,ROUNDDOWN(T9/S9,1),"")</f>
        <v>142.80000000000001</v>
      </c>
      <c r="V9" s="61">
        <f t="shared" ref="V9:V22" si="8">R9*S9</f>
        <v>840</v>
      </c>
      <c r="W9" s="62">
        <f t="shared" ref="W9:W22" si="9">R9*T9</f>
        <v>120000</v>
      </c>
      <c r="X9" s="73">
        <f t="shared" ref="X9:X22" si="10">D9*V9/1000</f>
        <v>6.72</v>
      </c>
      <c r="Y9" s="74">
        <f t="shared" si="1"/>
        <v>1680</v>
      </c>
      <c r="Z9" s="30">
        <v>50</v>
      </c>
      <c r="AA9" s="118">
        <f t="shared" si="2"/>
        <v>2.8560000000000003</v>
      </c>
    </row>
    <row r="10" spans="2:27" ht="30" customHeight="1">
      <c r="B10" s="20">
        <v>3</v>
      </c>
      <c r="C10" s="30" t="s">
        <v>56</v>
      </c>
      <c r="D10" s="31">
        <v>8</v>
      </c>
      <c r="E10" s="54" t="s">
        <v>53</v>
      </c>
      <c r="F10" s="33" t="s">
        <v>54</v>
      </c>
      <c r="G10" s="33">
        <v>10</v>
      </c>
      <c r="H10" s="34">
        <v>400</v>
      </c>
      <c r="I10" s="35">
        <v>18000</v>
      </c>
      <c r="J10" s="115">
        <f t="shared" si="3"/>
        <v>45</v>
      </c>
      <c r="K10" s="61">
        <f t="shared" si="4"/>
        <v>4000</v>
      </c>
      <c r="L10" s="62">
        <f t="shared" si="5"/>
        <v>180000</v>
      </c>
      <c r="M10" s="61">
        <f t="shared" si="6"/>
        <v>32</v>
      </c>
      <c r="N10" s="63">
        <f t="shared" si="0"/>
        <v>8000</v>
      </c>
      <c r="O10" s="133" t="s">
        <v>62</v>
      </c>
      <c r="P10" s="128" t="s">
        <v>64</v>
      </c>
      <c r="Q10" s="36" t="s">
        <v>55</v>
      </c>
      <c r="R10" s="37">
        <v>10</v>
      </c>
      <c r="S10" s="34">
        <v>150</v>
      </c>
      <c r="T10" s="35">
        <v>20000</v>
      </c>
      <c r="U10" s="60">
        <f t="shared" si="7"/>
        <v>133.30000000000001</v>
      </c>
      <c r="V10" s="61">
        <f t="shared" si="8"/>
        <v>1500</v>
      </c>
      <c r="W10" s="62">
        <f t="shared" si="9"/>
        <v>200000</v>
      </c>
      <c r="X10" s="73">
        <f t="shared" si="10"/>
        <v>12</v>
      </c>
      <c r="Y10" s="74">
        <f t="shared" si="1"/>
        <v>3000</v>
      </c>
      <c r="Z10" s="30">
        <v>100</v>
      </c>
      <c r="AA10" s="118">
        <f>IF(Z10&gt;0,U10/Z10,"")</f>
        <v>1.3330000000000002</v>
      </c>
    </row>
    <row r="11" spans="2:27" ht="30" customHeight="1">
      <c r="B11" s="29">
        <v>4</v>
      </c>
      <c r="C11" s="30"/>
      <c r="D11" s="31"/>
      <c r="E11" s="32"/>
      <c r="F11" s="33"/>
      <c r="G11" s="33"/>
      <c r="H11" s="34"/>
      <c r="I11" s="35"/>
      <c r="J11" s="115" t="str">
        <f t="shared" si="3"/>
        <v/>
      </c>
      <c r="K11" s="61">
        <f t="shared" si="4"/>
        <v>0</v>
      </c>
      <c r="L11" s="62">
        <f t="shared" si="5"/>
        <v>0</v>
      </c>
      <c r="M11" s="61">
        <f t="shared" si="6"/>
        <v>0</v>
      </c>
      <c r="N11" s="63">
        <f t="shared" si="0"/>
        <v>0</v>
      </c>
      <c r="O11" s="133"/>
      <c r="P11" s="128"/>
      <c r="Q11" s="36"/>
      <c r="R11" s="37"/>
      <c r="S11" s="34"/>
      <c r="T11" s="35"/>
      <c r="U11" s="115" t="str">
        <f t="shared" si="7"/>
        <v/>
      </c>
      <c r="V11" s="61">
        <f t="shared" si="8"/>
        <v>0</v>
      </c>
      <c r="W11" s="62">
        <f t="shared" si="9"/>
        <v>0</v>
      </c>
      <c r="X11" s="73">
        <f t="shared" si="10"/>
        <v>0</v>
      </c>
      <c r="Y11" s="74">
        <f t="shared" si="1"/>
        <v>0</v>
      </c>
      <c r="Z11" s="30"/>
      <c r="AA11" s="79" t="str">
        <f t="shared" ref="AA11:AA22" si="11">IF(Z11&gt;0,U11/Z11,"")</f>
        <v/>
      </c>
    </row>
    <row r="12" spans="2:27" ht="30" customHeight="1">
      <c r="B12" s="20">
        <v>5</v>
      </c>
      <c r="C12" s="30"/>
      <c r="D12" s="31"/>
      <c r="E12" s="32"/>
      <c r="F12" s="33"/>
      <c r="G12" s="33"/>
      <c r="H12" s="34"/>
      <c r="I12" s="35"/>
      <c r="J12" s="115" t="str">
        <f t="shared" si="3"/>
        <v/>
      </c>
      <c r="K12" s="61">
        <f t="shared" si="4"/>
        <v>0</v>
      </c>
      <c r="L12" s="62">
        <f t="shared" si="5"/>
        <v>0</v>
      </c>
      <c r="M12" s="61">
        <f t="shared" si="6"/>
        <v>0</v>
      </c>
      <c r="N12" s="63">
        <f t="shared" si="0"/>
        <v>0</v>
      </c>
      <c r="O12" s="133"/>
      <c r="P12" s="128"/>
      <c r="Q12" s="36"/>
      <c r="R12" s="37"/>
      <c r="S12" s="34"/>
      <c r="T12" s="35"/>
      <c r="U12" s="115" t="str">
        <f t="shared" si="7"/>
        <v/>
      </c>
      <c r="V12" s="61">
        <f t="shared" si="8"/>
        <v>0</v>
      </c>
      <c r="W12" s="62">
        <f t="shared" si="9"/>
        <v>0</v>
      </c>
      <c r="X12" s="73">
        <f t="shared" si="10"/>
        <v>0</v>
      </c>
      <c r="Y12" s="74">
        <f t="shared" si="1"/>
        <v>0</v>
      </c>
      <c r="Z12" s="30"/>
      <c r="AA12" s="79" t="str">
        <f t="shared" si="11"/>
        <v/>
      </c>
    </row>
    <row r="13" spans="2:27" ht="30" customHeight="1">
      <c r="B13" s="29">
        <v>6</v>
      </c>
      <c r="C13" s="30"/>
      <c r="D13" s="31"/>
      <c r="E13" s="32"/>
      <c r="F13" s="33"/>
      <c r="G13" s="33"/>
      <c r="H13" s="34"/>
      <c r="I13" s="35"/>
      <c r="J13" s="115" t="str">
        <f t="shared" si="3"/>
        <v/>
      </c>
      <c r="K13" s="61">
        <f t="shared" si="4"/>
        <v>0</v>
      </c>
      <c r="L13" s="62">
        <f t="shared" si="5"/>
        <v>0</v>
      </c>
      <c r="M13" s="61">
        <f t="shared" si="6"/>
        <v>0</v>
      </c>
      <c r="N13" s="63">
        <f t="shared" si="0"/>
        <v>0</v>
      </c>
      <c r="O13" s="133"/>
      <c r="P13" s="128"/>
      <c r="Q13" s="36"/>
      <c r="R13" s="37"/>
      <c r="S13" s="34"/>
      <c r="T13" s="35"/>
      <c r="U13" s="115" t="str">
        <f t="shared" si="7"/>
        <v/>
      </c>
      <c r="V13" s="61">
        <f t="shared" si="8"/>
        <v>0</v>
      </c>
      <c r="W13" s="62">
        <f t="shared" si="9"/>
        <v>0</v>
      </c>
      <c r="X13" s="73">
        <f t="shared" si="10"/>
        <v>0</v>
      </c>
      <c r="Y13" s="74">
        <f t="shared" si="1"/>
        <v>0</v>
      </c>
      <c r="Z13" s="30"/>
      <c r="AA13" s="79" t="str">
        <f t="shared" si="11"/>
        <v/>
      </c>
    </row>
    <row r="14" spans="2:27" ht="30" customHeight="1">
      <c r="B14" s="20">
        <v>7</v>
      </c>
      <c r="C14" s="30"/>
      <c r="D14" s="31"/>
      <c r="E14" s="32"/>
      <c r="F14" s="33"/>
      <c r="G14" s="33"/>
      <c r="H14" s="34"/>
      <c r="I14" s="35"/>
      <c r="J14" s="115" t="str">
        <f t="shared" si="3"/>
        <v/>
      </c>
      <c r="K14" s="61">
        <f t="shared" si="4"/>
        <v>0</v>
      </c>
      <c r="L14" s="62">
        <f t="shared" si="5"/>
        <v>0</v>
      </c>
      <c r="M14" s="61">
        <f t="shared" si="6"/>
        <v>0</v>
      </c>
      <c r="N14" s="63">
        <f t="shared" si="0"/>
        <v>0</v>
      </c>
      <c r="O14" s="133"/>
      <c r="P14" s="128"/>
      <c r="Q14" s="36"/>
      <c r="R14" s="37"/>
      <c r="S14" s="34"/>
      <c r="T14" s="35"/>
      <c r="U14" s="115" t="str">
        <f t="shared" si="7"/>
        <v/>
      </c>
      <c r="V14" s="61">
        <f t="shared" si="8"/>
        <v>0</v>
      </c>
      <c r="W14" s="62">
        <f t="shared" si="9"/>
        <v>0</v>
      </c>
      <c r="X14" s="73">
        <f t="shared" si="10"/>
        <v>0</v>
      </c>
      <c r="Y14" s="74">
        <f t="shared" si="1"/>
        <v>0</v>
      </c>
      <c r="Z14" s="30"/>
      <c r="AA14" s="79" t="str">
        <f t="shared" si="11"/>
        <v/>
      </c>
    </row>
    <row r="15" spans="2:27" ht="30" customHeight="1">
      <c r="B15" s="29">
        <v>8</v>
      </c>
      <c r="C15" s="30"/>
      <c r="D15" s="31"/>
      <c r="E15" s="32"/>
      <c r="F15" s="33"/>
      <c r="G15" s="33"/>
      <c r="H15" s="34"/>
      <c r="I15" s="35"/>
      <c r="J15" s="115" t="str">
        <f t="shared" si="3"/>
        <v/>
      </c>
      <c r="K15" s="61">
        <f t="shared" si="4"/>
        <v>0</v>
      </c>
      <c r="L15" s="62">
        <f t="shared" si="5"/>
        <v>0</v>
      </c>
      <c r="M15" s="61">
        <f t="shared" si="6"/>
        <v>0</v>
      </c>
      <c r="N15" s="63">
        <f t="shared" si="0"/>
        <v>0</v>
      </c>
      <c r="O15" s="133"/>
      <c r="P15" s="128"/>
      <c r="Q15" s="36"/>
      <c r="R15" s="37"/>
      <c r="S15" s="34"/>
      <c r="T15" s="35"/>
      <c r="U15" s="115" t="str">
        <f t="shared" si="7"/>
        <v/>
      </c>
      <c r="V15" s="61">
        <f t="shared" si="8"/>
        <v>0</v>
      </c>
      <c r="W15" s="62">
        <f t="shared" si="9"/>
        <v>0</v>
      </c>
      <c r="X15" s="73">
        <f t="shared" si="10"/>
        <v>0</v>
      </c>
      <c r="Y15" s="74">
        <f t="shared" si="1"/>
        <v>0</v>
      </c>
      <c r="Z15" s="30"/>
      <c r="AA15" s="79" t="str">
        <f t="shared" si="11"/>
        <v/>
      </c>
    </row>
    <row r="16" spans="2:27" ht="30" customHeight="1">
      <c r="B16" s="20">
        <v>9</v>
      </c>
      <c r="C16" s="30"/>
      <c r="D16" s="31"/>
      <c r="E16" s="32"/>
      <c r="F16" s="33"/>
      <c r="G16" s="33"/>
      <c r="H16" s="34"/>
      <c r="I16" s="35"/>
      <c r="J16" s="115" t="str">
        <f t="shared" si="3"/>
        <v/>
      </c>
      <c r="K16" s="61">
        <f t="shared" si="4"/>
        <v>0</v>
      </c>
      <c r="L16" s="62">
        <f t="shared" si="5"/>
        <v>0</v>
      </c>
      <c r="M16" s="61">
        <f t="shared" si="6"/>
        <v>0</v>
      </c>
      <c r="N16" s="63">
        <f t="shared" si="0"/>
        <v>0</v>
      </c>
      <c r="O16" s="133"/>
      <c r="P16" s="128"/>
      <c r="Q16" s="36"/>
      <c r="R16" s="37"/>
      <c r="S16" s="34"/>
      <c r="T16" s="35"/>
      <c r="U16" s="115" t="str">
        <f t="shared" si="7"/>
        <v/>
      </c>
      <c r="V16" s="61">
        <f t="shared" si="8"/>
        <v>0</v>
      </c>
      <c r="W16" s="62">
        <f t="shared" si="9"/>
        <v>0</v>
      </c>
      <c r="X16" s="73">
        <f t="shared" si="10"/>
        <v>0</v>
      </c>
      <c r="Y16" s="74">
        <f t="shared" si="1"/>
        <v>0</v>
      </c>
      <c r="Z16" s="30"/>
      <c r="AA16" s="79" t="str">
        <f t="shared" si="11"/>
        <v/>
      </c>
    </row>
    <row r="17" spans="2:32" ht="30" customHeight="1">
      <c r="B17" s="29">
        <v>10</v>
      </c>
      <c r="C17" s="30"/>
      <c r="D17" s="31"/>
      <c r="E17" s="32"/>
      <c r="F17" s="33"/>
      <c r="G17" s="33"/>
      <c r="H17" s="34"/>
      <c r="I17" s="35"/>
      <c r="J17" s="115" t="str">
        <f t="shared" si="3"/>
        <v/>
      </c>
      <c r="K17" s="61">
        <f t="shared" si="4"/>
        <v>0</v>
      </c>
      <c r="L17" s="62">
        <f t="shared" si="5"/>
        <v>0</v>
      </c>
      <c r="M17" s="61">
        <f t="shared" si="6"/>
        <v>0</v>
      </c>
      <c r="N17" s="63">
        <f t="shared" si="0"/>
        <v>0</v>
      </c>
      <c r="O17" s="133"/>
      <c r="P17" s="128"/>
      <c r="Q17" s="36"/>
      <c r="R17" s="37"/>
      <c r="S17" s="34"/>
      <c r="T17" s="35"/>
      <c r="U17" s="115" t="str">
        <f t="shared" si="7"/>
        <v/>
      </c>
      <c r="V17" s="61">
        <f t="shared" si="8"/>
        <v>0</v>
      </c>
      <c r="W17" s="62">
        <f t="shared" si="9"/>
        <v>0</v>
      </c>
      <c r="X17" s="73">
        <f t="shared" si="10"/>
        <v>0</v>
      </c>
      <c r="Y17" s="74">
        <f t="shared" si="1"/>
        <v>0</v>
      </c>
      <c r="Z17" s="30"/>
      <c r="AA17" s="79" t="str">
        <f t="shared" si="11"/>
        <v/>
      </c>
    </row>
    <row r="18" spans="2:32" ht="30" customHeight="1">
      <c r="B18" s="20">
        <v>11</v>
      </c>
      <c r="C18" s="30"/>
      <c r="D18" s="31"/>
      <c r="E18" s="32"/>
      <c r="F18" s="33"/>
      <c r="G18" s="33"/>
      <c r="H18" s="34"/>
      <c r="I18" s="35"/>
      <c r="J18" s="115" t="str">
        <f t="shared" si="3"/>
        <v/>
      </c>
      <c r="K18" s="61">
        <f t="shared" si="4"/>
        <v>0</v>
      </c>
      <c r="L18" s="62">
        <f t="shared" si="5"/>
        <v>0</v>
      </c>
      <c r="M18" s="61">
        <f t="shared" si="6"/>
        <v>0</v>
      </c>
      <c r="N18" s="63">
        <f t="shared" si="0"/>
        <v>0</v>
      </c>
      <c r="O18" s="133"/>
      <c r="P18" s="128"/>
      <c r="Q18" s="36"/>
      <c r="R18" s="37"/>
      <c r="S18" s="34"/>
      <c r="T18" s="35"/>
      <c r="U18" s="115" t="str">
        <f t="shared" si="7"/>
        <v/>
      </c>
      <c r="V18" s="61">
        <f t="shared" si="8"/>
        <v>0</v>
      </c>
      <c r="W18" s="62">
        <f t="shared" si="9"/>
        <v>0</v>
      </c>
      <c r="X18" s="73">
        <f t="shared" si="10"/>
        <v>0</v>
      </c>
      <c r="Y18" s="74">
        <f t="shared" si="1"/>
        <v>0</v>
      </c>
      <c r="Z18" s="30"/>
      <c r="AA18" s="79" t="str">
        <f t="shared" si="11"/>
        <v/>
      </c>
    </row>
    <row r="19" spans="2:32" ht="30" customHeight="1">
      <c r="B19" s="29">
        <v>12</v>
      </c>
      <c r="C19" s="30"/>
      <c r="D19" s="31"/>
      <c r="E19" s="32"/>
      <c r="F19" s="33"/>
      <c r="G19" s="33"/>
      <c r="H19" s="34"/>
      <c r="I19" s="35"/>
      <c r="J19" s="115" t="str">
        <f t="shared" si="3"/>
        <v/>
      </c>
      <c r="K19" s="61">
        <f t="shared" si="4"/>
        <v>0</v>
      </c>
      <c r="L19" s="62">
        <f t="shared" si="5"/>
        <v>0</v>
      </c>
      <c r="M19" s="61">
        <f t="shared" si="6"/>
        <v>0</v>
      </c>
      <c r="N19" s="63">
        <f t="shared" si="0"/>
        <v>0</v>
      </c>
      <c r="O19" s="133"/>
      <c r="P19" s="128"/>
      <c r="Q19" s="36"/>
      <c r="R19" s="37"/>
      <c r="S19" s="34"/>
      <c r="T19" s="35"/>
      <c r="U19" s="115" t="str">
        <f t="shared" si="7"/>
        <v/>
      </c>
      <c r="V19" s="61">
        <f t="shared" si="8"/>
        <v>0</v>
      </c>
      <c r="W19" s="62">
        <f t="shared" si="9"/>
        <v>0</v>
      </c>
      <c r="X19" s="73">
        <f t="shared" si="10"/>
        <v>0</v>
      </c>
      <c r="Y19" s="74">
        <f t="shared" si="1"/>
        <v>0</v>
      </c>
      <c r="Z19" s="30"/>
      <c r="AA19" s="79" t="str">
        <f t="shared" si="11"/>
        <v/>
      </c>
    </row>
    <row r="20" spans="2:32" ht="30" customHeight="1">
      <c r="B20" s="20">
        <v>13</v>
      </c>
      <c r="C20" s="30"/>
      <c r="D20" s="31"/>
      <c r="E20" s="32"/>
      <c r="F20" s="33"/>
      <c r="G20" s="33"/>
      <c r="H20" s="34"/>
      <c r="I20" s="35"/>
      <c r="J20" s="115" t="str">
        <f t="shared" si="3"/>
        <v/>
      </c>
      <c r="K20" s="61">
        <f t="shared" si="4"/>
        <v>0</v>
      </c>
      <c r="L20" s="62">
        <f t="shared" si="5"/>
        <v>0</v>
      </c>
      <c r="M20" s="61">
        <f t="shared" si="6"/>
        <v>0</v>
      </c>
      <c r="N20" s="63">
        <f t="shared" si="0"/>
        <v>0</v>
      </c>
      <c r="O20" s="133"/>
      <c r="P20" s="128"/>
      <c r="Q20" s="36"/>
      <c r="R20" s="37"/>
      <c r="S20" s="34"/>
      <c r="T20" s="35"/>
      <c r="U20" s="115" t="str">
        <f t="shared" si="7"/>
        <v/>
      </c>
      <c r="V20" s="61">
        <f t="shared" si="8"/>
        <v>0</v>
      </c>
      <c r="W20" s="62">
        <f t="shared" si="9"/>
        <v>0</v>
      </c>
      <c r="X20" s="73">
        <f t="shared" si="10"/>
        <v>0</v>
      </c>
      <c r="Y20" s="74">
        <f t="shared" si="1"/>
        <v>0</v>
      </c>
      <c r="Z20" s="30"/>
      <c r="AA20" s="79" t="str">
        <f t="shared" si="11"/>
        <v/>
      </c>
    </row>
    <row r="21" spans="2:32" ht="30" customHeight="1">
      <c r="B21" s="29">
        <v>14</v>
      </c>
      <c r="C21" s="30"/>
      <c r="D21" s="31"/>
      <c r="E21" s="32"/>
      <c r="F21" s="33"/>
      <c r="G21" s="33"/>
      <c r="H21" s="34"/>
      <c r="I21" s="35"/>
      <c r="J21" s="115" t="str">
        <f t="shared" si="3"/>
        <v/>
      </c>
      <c r="K21" s="61">
        <f t="shared" si="4"/>
        <v>0</v>
      </c>
      <c r="L21" s="62">
        <f t="shared" si="5"/>
        <v>0</v>
      </c>
      <c r="M21" s="61">
        <f t="shared" si="6"/>
        <v>0</v>
      </c>
      <c r="N21" s="63">
        <f t="shared" si="0"/>
        <v>0</v>
      </c>
      <c r="O21" s="133"/>
      <c r="P21" s="128"/>
      <c r="Q21" s="36"/>
      <c r="R21" s="37"/>
      <c r="S21" s="34"/>
      <c r="T21" s="35"/>
      <c r="U21" s="115" t="str">
        <f t="shared" si="7"/>
        <v/>
      </c>
      <c r="V21" s="61">
        <f t="shared" si="8"/>
        <v>0</v>
      </c>
      <c r="W21" s="62">
        <f t="shared" si="9"/>
        <v>0</v>
      </c>
      <c r="X21" s="73">
        <f t="shared" si="10"/>
        <v>0</v>
      </c>
      <c r="Y21" s="74">
        <f t="shared" si="1"/>
        <v>0</v>
      </c>
      <c r="Z21" s="30"/>
      <c r="AA21" s="79" t="str">
        <f t="shared" si="11"/>
        <v/>
      </c>
    </row>
    <row r="22" spans="2:32" ht="30" customHeight="1" thickBot="1">
      <c r="B22" s="38">
        <v>15</v>
      </c>
      <c r="C22" s="39"/>
      <c r="D22" s="40"/>
      <c r="E22" s="41"/>
      <c r="F22" s="42"/>
      <c r="G22" s="43"/>
      <c r="H22" s="44"/>
      <c r="I22" s="45"/>
      <c r="J22" s="116" t="str">
        <f t="shared" si="3"/>
        <v/>
      </c>
      <c r="K22" s="65">
        <f t="shared" si="4"/>
        <v>0</v>
      </c>
      <c r="L22" s="66">
        <f t="shared" si="5"/>
        <v>0</v>
      </c>
      <c r="M22" s="65">
        <f t="shared" si="6"/>
        <v>0</v>
      </c>
      <c r="N22" s="67">
        <f t="shared" si="0"/>
        <v>0</v>
      </c>
      <c r="O22" s="134"/>
      <c r="P22" s="131"/>
      <c r="Q22" s="46"/>
      <c r="R22" s="47"/>
      <c r="S22" s="44"/>
      <c r="T22" s="45"/>
      <c r="U22" s="116" t="str">
        <f t="shared" si="7"/>
        <v/>
      </c>
      <c r="V22" s="65">
        <f t="shared" si="8"/>
        <v>0</v>
      </c>
      <c r="W22" s="66">
        <f t="shared" si="9"/>
        <v>0</v>
      </c>
      <c r="X22" s="75">
        <f t="shared" si="10"/>
        <v>0</v>
      </c>
      <c r="Y22" s="76">
        <f t="shared" si="1"/>
        <v>0</v>
      </c>
      <c r="Z22" s="39"/>
      <c r="AA22" s="80" t="str">
        <f t="shared" si="11"/>
        <v/>
      </c>
    </row>
    <row r="23" spans="2:32" ht="30" customHeight="1" thickBot="1">
      <c r="B23" s="48"/>
      <c r="C23" s="49"/>
      <c r="D23" s="49"/>
      <c r="E23" s="49"/>
      <c r="F23" s="123" t="s">
        <v>35</v>
      </c>
      <c r="G23" s="124">
        <f t="shared" ref="G23" si="12">SUM(G8:G22)</f>
        <v>80</v>
      </c>
      <c r="H23" s="124"/>
      <c r="I23" s="124"/>
      <c r="J23" s="91"/>
      <c r="K23" s="68">
        <f>SUM(K8:K22)</f>
        <v>9250</v>
      </c>
      <c r="L23" s="69">
        <f>SUM(L8:L22)</f>
        <v>590000</v>
      </c>
      <c r="M23" s="68">
        <f>SUM(M8:M22)</f>
        <v>132.39999999999998</v>
      </c>
      <c r="N23" s="70">
        <f>SUM(N8:N22)</f>
        <v>33100</v>
      </c>
      <c r="O23" s="130"/>
      <c r="P23" s="50"/>
      <c r="Q23" s="123" t="s">
        <v>35</v>
      </c>
      <c r="R23" s="124">
        <f t="shared" ref="R23" si="13">SUM(R8:R22)</f>
        <v>80</v>
      </c>
      <c r="S23" s="124"/>
      <c r="T23" s="124"/>
      <c r="U23" s="91"/>
      <c r="V23" s="68">
        <f>SUM(V8:V22)</f>
        <v>4490</v>
      </c>
      <c r="W23" s="69">
        <f>SUM(W8:W22)</f>
        <v>620000</v>
      </c>
      <c r="X23" s="77">
        <f>SUM(X8:X22)</f>
        <v>70.319999999999993</v>
      </c>
      <c r="Y23" s="70">
        <f>SUM(Y8:Y22)</f>
        <v>17580</v>
      </c>
      <c r="Z23" s="51"/>
      <c r="AA23" s="92"/>
    </row>
    <row r="24" spans="2:32" ht="19.5" thickBot="1">
      <c r="K24" s="52"/>
      <c r="L24" s="52"/>
      <c r="M24" s="52"/>
      <c r="N24" s="52"/>
      <c r="O24" s="52"/>
      <c r="P24" s="52"/>
      <c r="V24" s="52"/>
      <c r="W24" s="52"/>
      <c r="X24" s="52"/>
      <c r="Y24" s="52"/>
    </row>
    <row r="25" spans="2:32">
      <c r="K25" s="52"/>
      <c r="L25" s="52"/>
      <c r="M25" s="52"/>
      <c r="N25" s="52"/>
      <c r="O25" s="52"/>
      <c r="P25" s="52"/>
      <c r="T25" s="119"/>
      <c r="U25" s="120"/>
      <c r="V25" s="93" t="s">
        <v>27</v>
      </c>
      <c r="W25" s="94" t="s">
        <v>28</v>
      </c>
      <c r="X25" s="94" t="s">
        <v>29</v>
      </c>
      <c r="Y25" s="95" t="s">
        <v>30</v>
      </c>
    </row>
    <row r="26" spans="2:32" ht="19.5" thickBot="1">
      <c r="K26" s="52"/>
      <c r="L26" s="52"/>
      <c r="M26" s="52"/>
      <c r="N26" s="52"/>
      <c r="O26" s="52"/>
      <c r="P26" s="52"/>
      <c r="T26" s="121"/>
      <c r="U26" s="122"/>
      <c r="V26" s="96" t="s">
        <v>31</v>
      </c>
      <c r="W26" s="97" t="s">
        <v>32</v>
      </c>
      <c r="X26" s="97" t="s">
        <v>33</v>
      </c>
      <c r="Y26" s="98" t="s">
        <v>34</v>
      </c>
    </row>
    <row r="27" spans="2:32" ht="19.5" thickTop="1">
      <c r="T27" s="179" t="s">
        <v>20</v>
      </c>
      <c r="U27" s="180"/>
      <c r="V27" s="99">
        <f>V23-K23</f>
        <v>-4760</v>
      </c>
      <c r="W27" s="100">
        <f>W23-L23</f>
        <v>30000</v>
      </c>
      <c r="X27" s="100">
        <f>X23-M23</f>
        <v>-62.079999999999984</v>
      </c>
      <c r="Y27" s="101">
        <f>Y23-N23</f>
        <v>-15520</v>
      </c>
    </row>
    <row r="28" spans="2:32" ht="19.5" thickBot="1">
      <c r="B28" s="2" t="s">
        <v>22</v>
      </c>
      <c r="T28" s="188" t="s">
        <v>21</v>
      </c>
      <c r="U28" s="189"/>
      <c r="V28" s="81">
        <f>IFERROR(V23/K23-1,"")</f>
        <v>-0.51459459459459467</v>
      </c>
      <c r="W28" s="173">
        <f t="shared" ref="W28:Y28" si="14">IFERROR(W23/L23-1,"")</f>
        <v>5.0847457627118731E-2</v>
      </c>
      <c r="X28" s="173">
        <f t="shared" si="14"/>
        <v>-0.46888217522658604</v>
      </c>
      <c r="Y28" s="174">
        <f t="shared" si="14"/>
        <v>-0.46888217522658615</v>
      </c>
    </row>
    <row r="29" spans="2:32">
      <c r="C29" s="2" t="s">
        <v>3</v>
      </c>
      <c r="H29" t="s">
        <v>4</v>
      </c>
      <c r="I29"/>
      <c r="J29"/>
      <c r="K29"/>
      <c r="L29"/>
      <c r="M29"/>
      <c r="N29"/>
      <c r="O29"/>
      <c r="P29"/>
      <c r="Z29" s="53"/>
    </row>
    <row r="30" spans="2:32">
      <c r="C30" s="54" t="s">
        <v>15</v>
      </c>
      <c r="D30" s="55"/>
      <c r="E30" s="31">
        <v>250</v>
      </c>
      <c r="H30" t="s">
        <v>5</v>
      </c>
      <c r="I30"/>
      <c r="J30"/>
      <c r="K30"/>
      <c r="L30"/>
      <c r="M30"/>
      <c r="N30"/>
      <c r="O30"/>
      <c r="P30"/>
      <c r="T30" s="102" t="s">
        <v>23</v>
      </c>
      <c r="U30" s="103"/>
      <c r="V30" s="104"/>
      <c r="W30" s="86">
        <f>X27*E30</f>
        <v>-15519.999999999996</v>
      </c>
      <c r="X30" s="105" t="s">
        <v>24</v>
      </c>
      <c r="AC30" s="53"/>
      <c r="AD30" s="87"/>
      <c r="AE30" s="87"/>
      <c r="AF30" s="87"/>
    </row>
    <row r="31" spans="2:32">
      <c r="C31" s="54" t="s">
        <v>16</v>
      </c>
      <c r="D31" s="55"/>
      <c r="E31" s="31">
        <v>35</v>
      </c>
      <c r="H31" t="s">
        <v>6</v>
      </c>
      <c r="I31"/>
      <c r="J31"/>
      <c r="K31"/>
      <c r="L31"/>
      <c r="M31"/>
      <c r="N31"/>
      <c r="O31"/>
      <c r="P31"/>
      <c r="T31" s="106" t="s">
        <v>7</v>
      </c>
      <c r="U31" s="107"/>
      <c r="V31" s="108"/>
      <c r="W31" s="84">
        <f>W30*E31</f>
        <v>-543199.99999999988</v>
      </c>
      <c r="X31" s="105" t="s">
        <v>25</v>
      </c>
      <c r="AC31" s="53"/>
      <c r="AD31" s="87"/>
      <c r="AE31" s="87"/>
      <c r="AF31" s="87"/>
    </row>
    <row r="32" spans="2:32">
      <c r="C32" s="54" t="s">
        <v>17</v>
      </c>
      <c r="D32" s="55"/>
      <c r="E32" s="31">
        <v>0.48799999999999999</v>
      </c>
      <c r="H32" t="s">
        <v>19</v>
      </c>
      <c r="I32"/>
      <c r="J32"/>
      <c r="K32"/>
      <c r="L32"/>
      <c r="M32"/>
      <c r="N32"/>
      <c r="O32"/>
      <c r="P32"/>
      <c r="T32" s="109" t="s">
        <v>8</v>
      </c>
      <c r="U32" s="110"/>
      <c r="V32" s="111"/>
      <c r="W32" s="85">
        <f>W30*E32</f>
        <v>-7573.7599999999984</v>
      </c>
      <c r="X32" s="112" t="s">
        <v>26</v>
      </c>
      <c r="AB32" s="53"/>
      <c r="AC32" s="53"/>
      <c r="AD32" s="87"/>
      <c r="AE32" s="87"/>
      <c r="AF32" s="87"/>
    </row>
    <row r="33" spans="18:29">
      <c r="R33" s="88"/>
      <c r="T33" s="88"/>
      <c r="U33" s="89"/>
      <c r="V33" s="89"/>
      <c r="W33" s="53"/>
      <c r="X33" s="53"/>
      <c r="Y33" s="53"/>
      <c r="Z33" s="53"/>
      <c r="AA33" s="87"/>
      <c r="AB33" s="87"/>
      <c r="AC33" s="87"/>
    </row>
    <row r="34" spans="18:29">
      <c r="S34" s="88"/>
      <c r="T34" s="88"/>
      <c r="U34" s="89"/>
      <c r="V34" s="89"/>
      <c r="W34" s="53"/>
      <c r="X34" s="53"/>
      <c r="Y34" s="53"/>
      <c r="Z34" s="53"/>
      <c r="AA34" s="87"/>
      <c r="AB34" s="87"/>
      <c r="AC34" s="87"/>
    </row>
    <row r="37" spans="18:29">
      <c r="AB37" s="90"/>
    </row>
  </sheetData>
  <sheetProtection algorithmName="SHA-512" hashValue="ngVwHHaMnlO28qoqqyzxVFk6p+IiuEUukmvXzm/1cr5+2ajNeRyyS5hOWGYaZlMWDXQC1tTkL9sU0KPQWsId2Q==" saltValue="5bX/oyobyB8/QQjF2BAdgQ==" spinCount="100000" sheet="1" formatCells="0" formatColumns="0" formatRows="0"/>
  <mergeCells count="18">
    <mergeCell ref="T27:U27"/>
    <mergeCell ref="T28:U28"/>
    <mergeCell ref="O6:O7"/>
    <mergeCell ref="Q6:Q7"/>
    <mergeCell ref="R6:R7"/>
    <mergeCell ref="P6:P7"/>
    <mergeCell ref="K6:L6"/>
    <mergeCell ref="M6:M7"/>
    <mergeCell ref="D6:D7"/>
    <mergeCell ref="Z6:Z7"/>
    <mergeCell ref="AA6:AA7"/>
    <mergeCell ref="V6:W6"/>
    <mergeCell ref="X6:X7"/>
    <mergeCell ref="Y6:Y7"/>
    <mergeCell ref="N6:N7"/>
    <mergeCell ref="E6:E7"/>
    <mergeCell ref="F6:F7"/>
    <mergeCell ref="G6:G7"/>
  </mergeCells>
  <phoneticPr fontId="2"/>
  <printOptions horizontalCentered="1"/>
  <pageMargins left="0.31496062992125984" right="0.31496062992125984" top="0.55118110236220474" bottom="0.39370078740157483" header="0.31496062992125984" footer="0.31496062992125984"/>
  <pageSetup paperSize="9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2023-04-26T05:11:45Z</dcterms:created>
  <dcterms:modified xsi:type="dcterms:W3CDTF">2024-03-29T06:34:51Z</dcterms:modified>
</cp:coreProperties>
</file>